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032" windowHeight="8952" activeTab="1"/>
  </bookViews>
  <sheets>
    <sheet name="Krycí list rozpočtu" sheetId="1" r:id="rId1"/>
    <sheet name="Rozpočet" sheetId="2" r:id="rId2"/>
  </sheets>
  <definedNames>
    <definedName name="_xlnm.Print_Titles" localSheetId="0">'Krycí list rozpočtu'!$1:$3</definedName>
    <definedName name="_xlnm.Print_Titles" localSheetId="1">'Rozpočet'!$10:$12</definedName>
  </definedNames>
  <calcPr fullCalcOnLoad="1"/>
</workbook>
</file>

<file path=xl/sharedStrings.xml><?xml version="1.0" encoding="utf-8"?>
<sst xmlns="http://schemas.openxmlformats.org/spreadsheetml/2006/main" count="330" uniqueCount="251">
  <si>
    <t>KRYCÍ LIST ROZPOČTU</t>
  </si>
  <si>
    <t>Názov stavby</t>
  </si>
  <si>
    <t>ZŠ Malá Ida</t>
  </si>
  <si>
    <t>JKSO</t>
  </si>
  <si>
    <t>Názov objektu</t>
  </si>
  <si>
    <t>EČO</t>
  </si>
  <si>
    <t xml:space="preserve">   </t>
  </si>
  <si>
    <t>Miesto</t>
  </si>
  <si>
    <t>IČO</t>
  </si>
  <si>
    <t>IČ DPH</t>
  </si>
  <si>
    <t>Objednávateľ</t>
  </si>
  <si>
    <t>Projektant</t>
  </si>
  <si>
    <t>Zhotoviteľ</t>
  </si>
  <si>
    <t>Spracoval</t>
  </si>
  <si>
    <t>Rozpočet číslo</t>
  </si>
  <si>
    <t>Dňa</t>
  </si>
  <si>
    <t xml:space="preserve">                Merné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</si>
  <si>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</si>
  <si>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</si>
  <si>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</si>
  <si>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</si>
  <si>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</si>
  <si>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</si>
  <si>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 Rozpočtové náklady v</t>
  </si>
  <si>
    <t>EUR</t>
  </si>
  <si>
    <t>A</t>
  </si>
  <si>
    <t>Základné rozp. náklady</t>
  </si>
  <si>
    <t>B</t>
  </si>
  <si>
    <t>Doplnkové náklady</t>
  </si>
  <si>
    <t>C</t>
  </si>
  <si>
    <t>Vedľajšie rozpočtové náklady</t>
  </si>
  <si>
    <t>1</t>
  </si>
  <si>
    <t>HSV</t>
  </si>
  <si>
    <t>Dodávky</t>
  </si>
  <si>
    <t>8</t>
  </si>
  <si>
    <t>Práca nadčas</t>
  </si>
  <si>
    <t>13</t>
  </si>
  <si>
    <t xml:space="preserve">Zariad. staveniska   </t>
  </si>
  <si>
    <t>2</t>
  </si>
  <si>
    <t>Montáž</t>
  </si>
  <si>
    <t>9</t>
  </si>
  <si>
    <t>Bez pevnej podl.</t>
  </si>
  <si>
    <t>14</t>
  </si>
  <si>
    <t xml:space="preserve">Mimostav. doprava   </t>
  </si>
  <si>
    <t>3</t>
  </si>
  <si>
    <t>PSV</t>
  </si>
  <si>
    <t>10</t>
  </si>
  <si>
    <t>Kultúrna pamiatka</t>
  </si>
  <si>
    <t>15</t>
  </si>
  <si>
    <t xml:space="preserve">Územné vplyvy   </t>
  </si>
  <si>
    <t>4</t>
  </si>
  <si>
    <t>11</t>
  </si>
  <si>
    <t>16</t>
  </si>
  <si>
    <t xml:space="preserve">Prevádzkové vplyvy   </t>
  </si>
  <si>
    <t>5</t>
  </si>
  <si>
    <t>"M"</t>
  </si>
  <si>
    <t>17</t>
  </si>
  <si>
    <t xml:space="preserve">Ostatné   </t>
  </si>
  <si>
    <t>6</t>
  </si>
  <si>
    <t>18</t>
  </si>
  <si>
    <t>VRN z rozpočtu</t>
  </si>
  <si>
    <t>7</t>
  </si>
  <si>
    <t>ZRN (r. 1-6)</t>
  </si>
  <si>
    <t>12</t>
  </si>
  <si>
    <t>DN (r. 8-11)</t>
  </si>
  <si>
    <t>19</t>
  </si>
  <si>
    <t>VRN (r. 13-18)</t>
  </si>
  <si>
    <t>20</t>
  </si>
  <si>
    <t>HZS</t>
  </si>
  <si>
    <t>21</t>
  </si>
  <si>
    <t>Kompl. činnosť</t>
  </si>
  <si>
    <t>22</t>
  </si>
  <si>
    <t>Ostatné náklady</t>
  </si>
  <si>
    <t>D</t>
  </si>
  <si>
    <t>Celkové náklady</t>
  </si>
  <si>
    <t>23</t>
  </si>
  <si>
    <t>Súčet 7, 12, 19-22</t>
  </si>
  <si>
    <t>Dátum a podpis</t>
  </si>
  <si>
    <t>Pečiatka</t>
  </si>
  <si>
    <t>24</t>
  </si>
  <si>
    <t>DPH</t>
  </si>
  <si>
    <t>% z</t>
  </si>
  <si>
    <t>25</t>
  </si>
  <si>
    <t>Cena s DPH (r. 23-24)</t>
  </si>
  <si>
    <t>E</t>
  </si>
  <si>
    <t>Prípočty a odpočty</t>
  </si>
  <si>
    <t>26</t>
  </si>
  <si>
    <t>Dodávky zadávateľa</t>
  </si>
  <si>
    <t>27</t>
  </si>
  <si>
    <t>Kĺzavá doložka</t>
  </si>
  <si>
    <t>28</t>
  </si>
  <si>
    <t>Zvýhodnenie + -</t>
  </si>
  <si>
    <t>Stavba:   ZŠ Malá Ida</t>
  </si>
  <si>
    <t xml:space="preserve">Objekt:   </t>
  </si>
  <si>
    <t xml:space="preserve">Objednávateľ:   </t>
  </si>
  <si>
    <t xml:space="preserve">Zhotoviteľ:   </t>
  </si>
  <si>
    <t xml:space="preserve">Spracoval:   </t>
  </si>
  <si>
    <t xml:space="preserve">Miesto:  </t>
  </si>
  <si>
    <t>Č.</t>
  </si>
  <si>
    <t>Kód položky</t>
  </si>
  <si>
    <t>Popis</t>
  </si>
  <si>
    <t>MJ</t>
  </si>
  <si>
    <t>Množstvo celkom</t>
  </si>
  <si>
    <t>Cena jednotková</t>
  </si>
  <si>
    <t>Cena celkom</t>
  </si>
  <si>
    <t>Hmotnosť celkom</t>
  </si>
  <si>
    <t xml:space="preserve">Práce a dodávky HSV   </t>
  </si>
  <si>
    <t xml:space="preserve">Zvislé a kompletné konštrukcie   </t>
  </si>
  <si>
    <t>314232541</t>
  </si>
  <si>
    <t xml:space="preserve">Murivo komínov z tehál prierezu 150x150mm MC 100 z tehál šamotových plných 300mm (oprava komína)   </t>
  </si>
  <si>
    <t>m3</t>
  </si>
  <si>
    <t>345321515</t>
  </si>
  <si>
    <t xml:space="preserve">Betón múrikov parapetných, atikových, schodiskových, zábradelných, železový (bez výstuže) tr.C 25/30   </t>
  </si>
  <si>
    <t>345351101</t>
  </si>
  <si>
    <t xml:space="preserve">Debnenie múrikov parapet., atik., zábradl., plnostenných- zhotovenie   </t>
  </si>
  <si>
    <t>m2</t>
  </si>
  <si>
    <t>345351102</t>
  </si>
  <si>
    <t xml:space="preserve">Debnenie múrikov parapet., atik., zábradl., plnostenných- odstránenie   </t>
  </si>
  <si>
    <t>345361821</t>
  </si>
  <si>
    <t xml:space="preserve">Výstuž múrikov parapet., atik., schodisk., zábradl., z betonárskej ocele 10505   </t>
  </si>
  <si>
    <t>t</t>
  </si>
  <si>
    <t xml:space="preserve">Vodorovné konštrukcie   </t>
  </si>
  <si>
    <t>41732151521</t>
  </si>
  <si>
    <t xml:space="preserve">Betón kryciej vrstvy komína C 25/30   </t>
  </si>
  <si>
    <t>41735111512</t>
  </si>
  <si>
    <t xml:space="preserve">Debnenie bočníc kryciej vrsvy komína vrátane vzpier zhotovenie   </t>
  </si>
  <si>
    <t>41735111612</t>
  </si>
  <si>
    <t xml:space="preserve">Debnenie bočníc kryciej vrsvy komína vrátane vzpier odstránenie   </t>
  </si>
  <si>
    <t>41736182112</t>
  </si>
  <si>
    <t xml:space="preserve">Výstuž kyrciej vrsvy komína z betonárskej ocele 10505   </t>
  </si>
  <si>
    <t xml:space="preserve">Ostatné konštrukcie a práce-búranie   </t>
  </si>
  <si>
    <t>941941031</t>
  </si>
  <si>
    <t xml:space="preserve">Montáž lešenia ľahkého pracovného radového s podlahami šírky od 0,80 do 1,00 m, výšky do 10 m   </t>
  </si>
  <si>
    <t>941941041</t>
  </si>
  <si>
    <t xml:space="preserve">Montáž lešenia ľahkého pracovného radového s podlahami šírky nad 1,00 do 1,20 m, výšky do 10 m   </t>
  </si>
  <si>
    <t>941941191</t>
  </si>
  <si>
    <t xml:space="preserve">Príplatok za prvý a každý ďalší i začatý mesiac použitia lešenia ľahkého pracovného radového s podlahami šírky od 0,80 do 1,00 m, výšky do 10 m   </t>
  </si>
  <si>
    <t>941941291</t>
  </si>
  <si>
    <t xml:space="preserve">Príplatok za prvý a každý ďalší i začatý mesiac použitia lešenia ľahkého pracovného radového s podlahami šírky nad 1,00 do 1,20 m, výšky do 10 m   </t>
  </si>
  <si>
    <t>941941831</t>
  </si>
  <si>
    <t xml:space="preserve">Demontáž lešenia ľahkého pracovného radového s podlahami šírky nad 0,80 do 1,00 m, výšky do 10 m   </t>
  </si>
  <si>
    <t>941941841</t>
  </si>
  <si>
    <t xml:space="preserve">Demontáž lešenia ľahkého pracovného radového s podlahami šírky nad 1,00 do 1,20 m, výšky do 10 m   </t>
  </si>
  <si>
    <t>96604312112</t>
  </si>
  <si>
    <t xml:space="preserve">Búramie kryciej vrstvy komína   </t>
  </si>
  <si>
    <t>m</t>
  </si>
  <si>
    <t>978011191</t>
  </si>
  <si>
    <t xml:space="preserve">Otlčenie omietok stropov vnútorných vápenných alebo vápennocementových v rozsahu do 100 %,  -0,05000t   </t>
  </si>
  <si>
    <t>978013191</t>
  </si>
  <si>
    <t xml:space="preserve">Otlčenie omietok stien vnútorných vápenných alebo vápennocementových v rozsahu do 100 %,  -0,04600t   </t>
  </si>
  <si>
    <t>978015291</t>
  </si>
  <si>
    <t xml:space="preserve">Otlčenie omietok vonkajších priečelí jednoduchých, s vyškriabaním škár, očistením muriva, v rozsahu do 100 %,  -0,05900t   </t>
  </si>
  <si>
    <t>978015391</t>
  </si>
  <si>
    <t xml:space="preserve">Otlčenie omietok komínových, s vyškriabaním škár, očistením muriva, v rozsahu do 100 %,  -0,05900t   </t>
  </si>
  <si>
    <t>979011111</t>
  </si>
  <si>
    <t xml:space="preserve">Zvislá doprava sutiny a vybúraných hmôt za prvé podlažie nad alebo pod základným podlažím   </t>
  </si>
  <si>
    <t>979081111</t>
  </si>
  <si>
    <t xml:space="preserve">Odvoz sutiny a vybúraných hmôt na skládku do 1 km   </t>
  </si>
  <si>
    <t>979081121</t>
  </si>
  <si>
    <t xml:space="preserve">Odvoz sutiny a vybúraných hmôt na skládku za každý ďalší 1 km   </t>
  </si>
  <si>
    <t>979082111</t>
  </si>
  <si>
    <t xml:space="preserve">Vnútrostavenisková doprava sutiny a vybúraných hmôt do 10 m   </t>
  </si>
  <si>
    <t>979082121</t>
  </si>
  <si>
    <t xml:space="preserve">Vnútrostavenisková doprava sutiny a vybúraných hmôt za každých ďalších 5 m   </t>
  </si>
  <si>
    <t>979089011</t>
  </si>
  <si>
    <t xml:space="preserve">Poplatok za skladovanie - betón, tehly, dlaždice, (17 01) nebezpečné   </t>
  </si>
  <si>
    <t>979089012</t>
  </si>
  <si>
    <t xml:space="preserve">Poplatok za skladovanie - betón, tehly, dlaždice (17 01 ), ostatné   </t>
  </si>
  <si>
    <t>979089713</t>
  </si>
  <si>
    <t xml:space="preserve">Prenájom kontajneru 7 m3   </t>
  </si>
  <si>
    <t>ks</t>
  </si>
  <si>
    <t>99</t>
  </si>
  <si>
    <t xml:space="preserve">Presun hmôt HSV   </t>
  </si>
  <si>
    <t>998011001</t>
  </si>
  <si>
    <t xml:space="preserve">Presun hmôt pre budovy  (801, 803, 812), zvislá konštr. z tehál, tvárnic, z kovu výšky do 6 m   </t>
  </si>
  <si>
    <t xml:space="preserve">Práce a dodávky PSV   </t>
  </si>
  <si>
    <t>711</t>
  </si>
  <si>
    <t xml:space="preserve">Izolácie proti vode a vlhkosti   </t>
  </si>
  <si>
    <t>711761404</t>
  </si>
  <si>
    <t xml:space="preserve">Zhotovenie detailov .gumovou fóliou r.š. 500 mm úplne prilepenou lepidlom   </t>
  </si>
  <si>
    <t>2724413000</t>
  </si>
  <si>
    <t xml:space="preserve">Fólia izolačná Optifol E čierna, širka 300 mm hrúbka1,5 mm   </t>
  </si>
  <si>
    <t>998711101</t>
  </si>
  <si>
    <t xml:space="preserve">Presun hmôt pre izoláciu proti vode v objektoch výšky do 6 m   </t>
  </si>
  <si>
    <t>712</t>
  </si>
  <si>
    <t xml:space="preserve">Izolácie striech   </t>
  </si>
  <si>
    <t>712290010</t>
  </si>
  <si>
    <t xml:space="preserve">Zhotovenie parozábrany pre strechy ploché do 10°   </t>
  </si>
  <si>
    <t>2832990190</t>
  </si>
  <si>
    <t xml:space="preserve">Parozábrana Fatrapar E  hr.0,15mm, š.2m, balenie: 200m2   </t>
  </si>
  <si>
    <t xml:space="preserve">Parotesná fólia na báze polyolefínu. Farba svetlomodrá.   </t>
  </si>
  <si>
    <t>712300832</t>
  </si>
  <si>
    <t xml:space="preserve">Odstránenie povlakovej krytiny na strechách plochých 10° dvojvrstvovej,  -0,01000t   </t>
  </si>
  <si>
    <t>712300841</t>
  </si>
  <si>
    <t xml:space="preserve">Odstránenie povlakovej krytiny na strechách plochých do 10° machu,  -0,00200t   </t>
  </si>
  <si>
    <t>712361703</t>
  </si>
  <si>
    <t xml:space="preserve">Zhotovenie povlak. krytiny striech plochých do 10° gumami fóliou prilep. na celej ploche   </t>
  </si>
  <si>
    <t>2833000100</t>
  </si>
  <si>
    <t xml:space="preserve">FATRAFOL-S 804 hydroizolačná fólia hr.2,0 mm, š.1,2m šedá   </t>
  </si>
  <si>
    <t>998712101</t>
  </si>
  <si>
    <t xml:space="preserve">Presun hmôt pre izoláciu povlakovej krytiny v objektoch výšky do 6 m   </t>
  </si>
  <si>
    <t>713</t>
  </si>
  <si>
    <t xml:space="preserve">Izolácie tepelné   </t>
  </si>
  <si>
    <t>713141210</t>
  </si>
  <si>
    <t xml:space="preserve">Montáž tepelnej izolácie striech plochých do 10° minerálnou vlnou, dvojvrstvová prilep. asfaltom   </t>
  </si>
  <si>
    <t>6313670505</t>
  </si>
  <si>
    <t xml:space="preserve">S kamenná vlna  hrúbka 100 mm   </t>
  </si>
  <si>
    <t>6313670612</t>
  </si>
  <si>
    <t xml:space="preserve">P kamenná vlna  hrúbka 120 mm   </t>
  </si>
  <si>
    <t>998713101</t>
  </si>
  <si>
    <t xml:space="preserve">Presun hmôt pre izolácie tepelné v objektoch výšky do 6 m   </t>
  </si>
  <si>
    <t>764</t>
  </si>
  <si>
    <t xml:space="preserve">Konštrukcie klampiarske   </t>
  </si>
  <si>
    <t>764239310</t>
  </si>
  <si>
    <t xml:space="preserve">Lemovanie zo zinkového Zn plechu, komínov v ploche na vlnitej, šablónovej alebo tvrdej krytine, r.š. 400 mm   </t>
  </si>
  <si>
    <t>764323820</t>
  </si>
  <si>
    <t xml:space="preserve">Demontáž odkvapov na strechách s lepenkovou krytinou rš 250 mm,  -0,00260t   </t>
  </si>
  <si>
    <t>764331250</t>
  </si>
  <si>
    <t xml:space="preserve">Lemovanie z pozinkovaného PZ plechu, múrov na strechách s tvrdou krytinou r.š. 500 mm   </t>
  </si>
  <si>
    <t>764334850</t>
  </si>
  <si>
    <t xml:space="preserve">Demontáž lemovania múrov na plochých strechách vrátane krycieho plechu nadmúroviek rš 500 mm,  -0,00320t   </t>
  </si>
  <si>
    <t>76433783012</t>
  </si>
  <si>
    <t xml:space="preserve">Demontáž bleskozvodu   </t>
  </si>
  <si>
    <t>764339810</t>
  </si>
  <si>
    <t xml:space="preserve">Demontáž lemovania komínov na vlnitej alebo hladkej krytine v ploche, so sklonom do 30°  -0,00720t   </t>
  </si>
  <si>
    <t>764348813</t>
  </si>
  <si>
    <t xml:space="preserve">Demontáž ostatných prvkov kusových, snehový lapač,držiak lana bleskozvodu, sklon do 30st.,  -0,00410t   </t>
  </si>
  <si>
    <t>764351201</t>
  </si>
  <si>
    <t xml:space="preserve">Žľaby z pozinkovaného PZ plechu, pododkvapové štvorhranné r.š. 250 mm   </t>
  </si>
  <si>
    <t>764421850</t>
  </si>
  <si>
    <t xml:space="preserve">Demontáž oplechovania ríms rš od 250 do 330 mm,  -0,00175t   </t>
  </si>
  <si>
    <t>764430840</t>
  </si>
  <si>
    <t xml:space="preserve">Demontáž oplechovania múrov a nadmuroviek rš od 330 do 500 mm,  -0,00230t   </t>
  </si>
  <si>
    <t>764451201</t>
  </si>
  <si>
    <t xml:space="preserve">Zvodové rúry z pozinkovaného PZ plechu, štvorcové s dĺžkou strany 75 mm   </t>
  </si>
  <si>
    <t>764451802</t>
  </si>
  <si>
    <t xml:space="preserve">Demontáž odpadových rúr štvorcových so stranou 100 mm,  -0,00338t   </t>
  </si>
  <si>
    <t>764453885</t>
  </si>
  <si>
    <t xml:space="preserve">Demontáž odpadového výpustu vody štvorcového,  -0,00025t   </t>
  </si>
  <si>
    <t>998764101</t>
  </si>
  <si>
    <t xml:space="preserve">Presun hmôt pre konštrukcie klampiarske v objektoch výšky do 6 m   </t>
  </si>
  <si>
    <t>M</t>
  </si>
  <si>
    <t xml:space="preserve">Práce a dodávky M   </t>
  </si>
  <si>
    <t>21-M</t>
  </si>
  <si>
    <t xml:space="preserve">Elektromontáže   </t>
  </si>
  <si>
    <t>súb</t>
  </si>
  <si>
    <t>21029300112</t>
  </si>
  <si>
    <t xml:space="preserve">Montáž a revízia nového bleskozvodu   </t>
  </si>
  <si>
    <t xml:space="preserve">Celkom   </t>
  </si>
  <si>
    <t xml:space="preserve">Dátum:   </t>
  </si>
  <si>
    <t>ZADANIE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</si>
</sst>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###;\-####"/>
    <numFmt numFmtId="167" formatCode="0.00%;\-0.00%"/>
    <numFmt numFmtId="168" formatCode="#,##0.000;\-#,##0.000"/>
    <numFmt numFmtId="169" formatCode="#,##0.000_ ;\-#,##0.000\ "/>
    <numFmt numFmtId="170" formatCode="#,##0.00_ ;\-#,##0.00\ "/>
  </numFmts>
  <fonts count="56">
    <font>
      <sz val="8"/>
      <name val="MS Sans Serif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b/>
      <sz val="8"/>
      <name val="Arial CE"/>
      <family val="0"/>
    </font>
    <font>
      <sz val="8"/>
      <name val="Arial CE"/>
      <family val="0"/>
    </font>
    <font>
      <sz val="7"/>
      <name val="Arial CE"/>
      <family val="0"/>
    </font>
    <font>
      <b/>
      <sz val="10"/>
      <name val="Arial"/>
      <family val="0"/>
    </font>
    <font>
      <sz val="10"/>
      <name val="Arial CE"/>
      <family val="0"/>
    </font>
    <font>
      <b/>
      <sz val="12"/>
      <name val="Arial"/>
      <family val="0"/>
    </font>
    <font>
      <b/>
      <sz val="8"/>
      <name val="Arial"/>
      <family val="0"/>
    </font>
    <font>
      <b/>
      <sz val="7"/>
      <name val="Arial"/>
      <family val="0"/>
    </font>
    <font>
      <sz val="7"/>
      <name val="Arial"/>
      <family val="0"/>
    </font>
    <font>
      <b/>
      <sz val="10"/>
      <name val="Arial CE"/>
      <family val="0"/>
    </font>
    <font>
      <b/>
      <sz val="14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sz val="8"/>
      <name val="Arial CYR"/>
      <family val="0"/>
    </font>
    <font>
      <b/>
      <sz val="11"/>
      <color indexed="18"/>
      <name val="Arial CE"/>
      <family val="0"/>
    </font>
    <font>
      <b/>
      <sz val="10"/>
      <color indexed="18"/>
      <name val="Arial CE"/>
      <family val="0"/>
    </font>
    <font>
      <i/>
      <sz val="8"/>
      <color indexed="12"/>
      <name val="Arial CE"/>
      <family val="0"/>
    </font>
    <font>
      <i/>
      <sz val="7"/>
      <name val="Arial CE"/>
      <family val="0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/>
      <top style="medium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/>
      <top/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/>
      <right style="hair">
        <color indexed="8"/>
      </right>
      <top/>
      <bottom/>
    </border>
    <border>
      <left style="hair">
        <color indexed="8"/>
      </left>
      <right/>
      <top/>
      <bottom/>
    </border>
    <border>
      <left style="thin">
        <color indexed="8"/>
      </left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/>
      <bottom style="thin">
        <color indexed="8"/>
      </bottom>
    </border>
    <border>
      <left/>
      <right/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4" borderId="8" applyNumberFormat="0" applyAlignment="0" applyProtection="0"/>
    <xf numFmtId="0" fontId="52" fillId="25" borderId="8" applyNumberFormat="0" applyAlignment="0" applyProtection="0"/>
    <xf numFmtId="0" fontId="53" fillId="25" borderId="9" applyNumberFormat="0" applyAlignment="0" applyProtection="0"/>
    <xf numFmtId="0" fontId="54" fillId="0" borderId="0" applyNumberFormat="0" applyFill="0" applyBorder="0" applyAlignment="0" applyProtection="0"/>
    <xf numFmtId="0" fontId="55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89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0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0" fillId="0" borderId="15" xfId="0" applyFont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left"/>
      <protection/>
    </xf>
    <xf numFmtId="0" fontId="0" fillId="0" borderId="18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4" fillId="0" borderId="19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4" fillId="0" borderId="2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4" fillId="0" borderId="23" xfId="0" applyFont="1" applyBorder="1" applyAlignment="1" applyProtection="1">
      <alignment horizontal="left" vertical="center"/>
      <protection/>
    </xf>
    <xf numFmtId="0" fontId="2" fillId="0" borderId="24" xfId="0" applyFont="1" applyBorder="1" applyAlignment="1" applyProtection="1">
      <alignment horizontal="left" vertical="center"/>
      <protection/>
    </xf>
    <xf numFmtId="0" fontId="4" fillId="0" borderId="25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top"/>
      <protection/>
    </xf>
    <xf numFmtId="0" fontId="4" fillId="0" borderId="25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center"/>
      <protection/>
    </xf>
    <xf numFmtId="166" fontId="4" fillId="0" borderId="0" xfId="0" applyNumberFormat="1" applyFont="1" applyAlignment="1" applyProtection="1">
      <alignment horizontal="righ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17" xfId="0" applyFont="1" applyBorder="1" applyAlignment="1" applyProtection="1">
      <alignment horizontal="left" vertical="center"/>
      <protection/>
    </xf>
    <xf numFmtId="0" fontId="2" fillId="0" borderId="18" xfId="0" applyFont="1" applyBorder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6" fillId="0" borderId="29" xfId="0" applyFont="1" applyBorder="1" applyAlignment="1" applyProtection="1">
      <alignment horizontal="left" vertical="center"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2" fillId="0" borderId="32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left" vertic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0" fontId="2" fillId="0" borderId="35" xfId="0" applyFont="1" applyBorder="1" applyAlignment="1" applyProtection="1">
      <alignment horizontal="left" vertical="center"/>
      <protection/>
    </xf>
    <xf numFmtId="0" fontId="2" fillId="0" borderId="36" xfId="0" applyFont="1" applyBorder="1" applyAlignment="1" applyProtection="1">
      <alignment horizontal="left" vertical="center"/>
      <protection/>
    </xf>
    <xf numFmtId="37" fontId="0" fillId="0" borderId="37" xfId="0" applyNumberFormat="1" applyFont="1" applyBorder="1" applyAlignment="1" applyProtection="1">
      <alignment horizontal="right" vertical="center"/>
      <protection/>
    </xf>
    <xf numFmtId="37" fontId="0" fillId="0" borderId="38" xfId="0" applyNumberFormat="1" applyFont="1" applyBorder="1" applyAlignment="1" applyProtection="1">
      <alignment horizontal="right" vertical="center"/>
      <protection/>
    </xf>
    <xf numFmtId="37" fontId="7" fillId="0" borderId="39" xfId="0" applyNumberFormat="1" applyFont="1" applyBorder="1" applyAlignment="1" applyProtection="1">
      <alignment horizontal="right" vertical="center"/>
      <protection/>
    </xf>
    <xf numFmtId="39" fontId="7" fillId="0" borderId="40" xfId="0" applyNumberFormat="1" applyFont="1" applyBorder="1" applyAlignment="1" applyProtection="1">
      <alignment horizontal="right" vertical="center"/>
      <protection/>
    </xf>
    <xf numFmtId="37" fontId="0" fillId="0" borderId="39" xfId="0" applyNumberFormat="1" applyFont="1" applyBorder="1" applyAlignment="1" applyProtection="1">
      <alignment horizontal="right" vertical="center"/>
      <protection/>
    </xf>
    <xf numFmtId="37" fontId="0" fillId="0" borderId="40" xfId="0" applyNumberFormat="1" applyFont="1" applyBorder="1" applyAlignment="1" applyProtection="1">
      <alignment horizontal="right" vertical="center"/>
      <protection/>
    </xf>
    <xf numFmtId="37" fontId="7" fillId="0" borderId="38" xfId="0" applyNumberFormat="1" applyFont="1" applyBorder="1" applyAlignment="1" applyProtection="1">
      <alignment horizontal="right" vertical="center"/>
      <protection/>
    </xf>
    <xf numFmtId="37" fontId="0" fillId="0" borderId="17" xfId="0" applyNumberFormat="1" applyFont="1" applyBorder="1" applyAlignment="1" applyProtection="1">
      <alignment horizontal="right" vertical="center"/>
      <protection/>
    </xf>
    <xf numFmtId="39" fontId="7" fillId="0" borderId="38" xfId="0" applyNumberFormat="1" applyFont="1" applyBorder="1" applyAlignment="1" applyProtection="1">
      <alignment horizontal="right" vertical="center"/>
      <protection/>
    </xf>
    <xf numFmtId="37" fontId="0" fillId="0" borderId="41" xfId="0" applyNumberFormat="1" applyFont="1" applyBorder="1" applyAlignment="1" applyProtection="1">
      <alignment horizontal="right" vertical="center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8" fillId="0" borderId="31" xfId="0" applyFont="1" applyBorder="1" applyAlignment="1" applyProtection="1">
      <alignment horizontal="left" vertical="center"/>
      <protection/>
    </xf>
    <xf numFmtId="0" fontId="8" fillId="0" borderId="33" xfId="0" applyFont="1" applyBorder="1" applyAlignment="1" applyProtection="1">
      <alignment horizontal="left" vertical="center"/>
      <protection/>
    </xf>
    <xf numFmtId="0" fontId="6" fillId="0" borderId="34" xfId="0" applyFont="1" applyBorder="1" applyAlignment="1" applyProtection="1">
      <alignment horizontal="left" vertical="center"/>
      <protection/>
    </xf>
    <xf numFmtId="0" fontId="6" fillId="0" borderId="32" xfId="0" applyFont="1" applyBorder="1" applyAlignment="1" applyProtection="1">
      <alignment horizontal="left" vertical="center"/>
      <protection/>
    </xf>
    <xf numFmtId="0" fontId="6" fillId="0" borderId="36" xfId="0" applyFont="1" applyBorder="1" applyAlignment="1" applyProtection="1">
      <alignment horizontal="left" vertical="center"/>
      <protection/>
    </xf>
    <xf numFmtId="0" fontId="6" fillId="0" borderId="33" xfId="0" applyFont="1" applyBorder="1" applyAlignment="1" applyProtection="1">
      <alignment horizontal="left" vertical="center"/>
      <protection/>
    </xf>
    <xf numFmtId="0" fontId="6" fillId="0" borderId="35" xfId="0" applyFont="1" applyBorder="1" applyAlignment="1" applyProtection="1">
      <alignment horizontal="left" vertical="center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9" fillId="0" borderId="43" xfId="0" applyFont="1" applyBorder="1" applyAlignment="1" applyProtection="1">
      <alignment horizontal="left" vertical="center"/>
      <protection/>
    </xf>
    <xf numFmtId="0" fontId="2" fillId="0" borderId="44" xfId="0" applyFont="1" applyBorder="1" applyAlignment="1" applyProtection="1">
      <alignment horizontal="left" vertical="center"/>
      <protection/>
    </xf>
    <xf numFmtId="0" fontId="2" fillId="0" borderId="45" xfId="0" applyFont="1" applyBorder="1" applyAlignment="1" applyProtection="1">
      <alignment horizontal="left" vertical="center"/>
      <protection/>
    </xf>
    <xf numFmtId="39" fontId="7" fillId="0" borderId="46" xfId="0" applyNumberFormat="1" applyFont="1" applyBorder="1" applyAlignment="1" applyProtection="1">
      <alignment horizontal="right" vertical="center"/>
      <protection/>
    </xf>
    <xf numFmtId="0" fontId="2" fillId="0" borderId="47" xfId="0" applyFont="1" applyBorder="1" applyAlignment="1" applyProtection="1">
      <alignment horizontal="left" vertical="center"/>
      <protection/>
    </xf>
    <xf numFmtId="0" fontId="2" fillId="0" borderId="46" xfId="0" applyFont="1" applyBorder="1" applyAlignment="1" applyProtection="1">
      <alignment horizontal="left" vertical="center"/>
      <protection/>
    </xf>
    <xf numFmtId="0" fontId="2" fillId="0" borderId="48" xfId="0" applyFont="1" applyBorder="1" applyAlignment="1" applyProtection="1">
      <alignment horizontal="left" vertical="center"/>
      <protection/>
    </xf>
    <xf numFmtId="39" fontId="0" fillId="0" borderId="46" xfId="0" applyNumberFormat="1" applyFont="1" applyBorder="1" applyAlignment="1" applyProtection="1">
      <alignment horizontal="right" vertical="center"/>
      <protection/>
    </xf>
    <xf numFmtId="37" fontId="0" fillId="0" borderId="49" xfId="0" applyNumberFormat="1" applyFont="1" applyBorder="1" applyAlignment="1" applyProtection="1">
      <alignment horizontal="right" vertical="center"/>
      <protection/>
    </xf>
    <xf numFmtId="0" fontId="4" fillId="0" borderId="46" xfId="0" applyFont="1" applyBorder="1" applyAlignment="1" applyProtection="1">
      <alignment horizontal="left" vertical="center"/>
      <protection/>
    </xf>
    <xf numFmtId="0" fontId="2" fillId="0" borderId="49" xfId="0" applyFont="1" applyBorder="1" applyAlignment="1" applyProtection="1">
      <alignment horizontal="left" vertical="center"/>
      <protection/>
    </xf>
    <xf numFmtId="167" fontId="4" fillId="0" borderId="45" xfId="0" applyNumberFormat="1" applyFont="1" applyBorder="1" applyAlignment="1" applyProtection="1">
      <alignment horizontal="right" vertical="center"/>
      <protection/>
    </xf>
    <xf numFmtId="0" fontId="2" fillId="0" borderId="50" xfId="0" applyFont="1" applyBorder="1" applyAlignment="1" applyProtection="1">
      <alignment horizontal="left" vertical="center"/>
      <protection/>
    </xf>
    <xf numFmtId="0" fontId="2" fillId="0" borderId="51" xfId="0" applyFont="1" applyBorder="1" applyAlignment="1" applyProtection="1">
      <alignment horizontal="left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39" fontId="7" fillId="0" borderId="28" xfId="0" applyNumberFormat="1" applyFont="1" applyBorder="1" applyAlignment="1" applyProtection="1">
      <alignment horizontal="right" vertical="center"/>
      <protection/>
    </xf>
    <xf numFmtId="0" fontId="9" fillId="0" borderId="46" xfId="0" applyFont="1" applyBorder="1" applyAlignment="1" applyProtection="1">
      <alignment horizontal="left" vertical="center"/>
      <protection/>
    </xf>
    <xf numFmtId="39" fontId="0" fillId="0" borderId="28" xfId="0" applyNumberFormat="1" applyFont="1" applyBorder="1" applyAlignment="1" applyProtection="1">
      <alignment horizontal="right" vertical="center"/>
      <protection/>
    </xf>
    <xf numFmtId="37" fontId="0" fillId="0" borderId="30" xfId="0" applyNumberFormat="1" applyFont="1" applyBorder="1" applyAlignment="1" applyProtection="1">
      <alignment horizontal="right" vertical="center"/>
      <protection/>
    </xf>
    <xf numFmtId="0" fontId="2" fillId="0" borderId="53" xfId="0" applyFont="1" applyBorder="1" applyAlignment="1" applyProtection="1">
      <alignment horizontal="center" vertical="center"/>
      <protection/>
    </xf>
    <xf numFmtId="0" fontId="2" fillId="0" borderId="40" xfId="0" applyFont="1" applyBorder="1" applyAlignment="1" applyProtection="1">
      <alignment horizontal="left" vertical="center"/>
      <protection/>
    </xf>
    <xf numFmtId="0" fontId="2" fillId="0" borderId="38" xfId="0" applyFont="1" applyBorder="1" applyAlignment="1" applyProtection="1">
      <alignment horizontal="left" vertical="center"/>
      <protection/>
    </xf>
    <xf numFmtId="0" fontId="2" fillId="0" borderId="39" xfId="0" applyFont="1" applyBorder="1" applyAlignment="1" applyProtection="1">
      <alignment horizontal="left" vertical="center"/>
      <protection/>
    </xf>
    <xf numFmtId="39" fontId="7" fillId="0" borderId="54" xfId="0" applyNumberFormat="1" applyFont="1" applyBorder="1" applyAlignment="1" applyProtection="1">
      <alignment horizontal="right" vertical="center"/>
      <protection/>
    </xf>
    <xf numFmtId="39" fontId="7" fillId="0" borderId="29" xfId="0" applyNumberFormat="1" applyFont="1" applyBorder="1" applyAlignment="1" applyProtection="1">
      <alignment horizontal="right" vertical="center"/>
      <protection/>
    </xf>
    <xf numFmtId="37" fontId="7" fillId="0" borderId="17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left" vertical="top"/>
      <protection/>
    </xf>
    <xf numFmtId="0" fontId="2" fillId="0" borderId="55" xfId="0" applyFont="1" applyBorder="1" applyAlignment="1" applyProtection="1">
      <alignment horizontal="left" vertical="center"/>
      <protection/>
    </xf>
    <xf numFmtId="0" fontId="2" fillId="0" borderId="56" xfId="0" applyFont="1" applyBorder="1" applyAlignment="1" applyProtection="1">
      <alignment horizontal="left" vertical="center"/>
      <protection/>
    </xf>
    <xf numFmtId="0" fontId="2" fillId="0" borderId="57" xfId="0" applyFont="1" applyBorder="1" applyAlignment="1" applyProtection="1">
      <alignment horizontal="left" vertical="center"/>
      <protection/>
    </xf>
    <xf numFmtId="0" fontId="2" fillId="0" borderId="58" xfId="0" applyFont="1" applyBorder="1" applyAlignment="1" applyProtection="1">
      <alignment horizontal="left" vertical="center"/>
      <protection/>
    </xf>
    <xf numFmtId="0" fontId="2" fillId="0" borderId="59" xfId="0" applyFont="1" applyBorder="1" applyAlignment="1" applyProtection="1">
      <alignment horizontal="left"/>
      <protection/>
    </xf>
    <xf numFmtId="0" fontId="2" fillId="0" borderId="50" xfId="0" applyFont="1" applyBorder="1" applyAlignment="1" applyProtection="1">
      <alignment horizontal="left"/>
      <protection/>
    </xf>
    <xf numFmtId="2" fontId="4" fillId="0" borderId="49" xfId="0" applyNumberFormat="1" applyFont="1" applyBorder="1" applyAlignment="1" applyProtection="1">
      <alignment horizontal="right" vertical="center"/>
      <protection/>
    </xf>
    <xf numFmtId="0" fontId="4" fillId="0" borderId="35" xfId="0" applyFont="1" applyBorder="1" applyAlignment="1" applyProtection="1">
      <alignment horizontal="left" vertical="center"/>
      <protection/>
    </xf>
    <xf numFmtId="39" fontId="4" fillId="0" borderId="49" xfId="0" applyNumberFormat="1" applyFont="1" applyBorder="1" applyAlignment="1" applyProtection="1">
      <alignment horizontal="left" vertical="center"/>
      <protection/>
    </xf>
    <xf numFmtId="39" fontId="7" fillId="0" borderId="50" xfId="0" applyNumberFormat="1" applyFont="1" applyBorder="1" applyAlignment="1" applyProtection="1">
      <alignment horizontal="right" vertical="center"/>
      <protection/>
    </xf>
    <xf numFmtId="0" fontId="2" fillId="0" borderId="60" xfId="0" applyFont="1" applyBorder="1" applyAlignment="1" applyProtection="1">
      <alignment horizontal="left" vertical="center"/>
      <protection/>
    </xf>
    <xf numFmtId="0" fontId="10" fillId="0" borderId="61" xfId="0" applyFont="1" applyBorder="1" applyAlignment="1" applyProtection="1">
      <alignment horizontal="left" vertical="top"/>
      <protection/>
    </xf>
    <xf numFmtId="0" fontId="2" fillId="0" borderId="62" xfId="0" applyFont="1" applyBorder="1" applyAlignment="1" applyProtection="1">
      <alignment horizontal="left" vertical="center"/>
      <protection/>
    </xf>
    <xf numFmtId="0" fontId="2" fillId="0" borderId="43" xfId="0" applyFont="1" applyBorder="1" applyAlignment="1" applyProtection="1">
      <alignment horizontal="left" vertical="center"/>
      <protection/>
    </xf>
    <xf numFmtId="0" fontId="11" fillId="0" borderId="42" xfId="0" applyFont="1" applyBorder="1" applyAlignment="1" applyProtection="1">
      <alignment horizontal="center" vertical="center"/>
      <protection/>
    </xf>
    <xf numFmtId="37" fontId="5" fillId="0" borderId="46" xfId="0" applyNumberFormat="1" applyFont="1" applyBorder="1" applyAlignment="1" applyProtection="1">
      <alignment horizontal="right" vertical="center"/>
      <protection/>
    </xf>
    <xf numFmtId="0" fontId="11" fillId="0" borderId="48" xfId="0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39" fontId="5" fillId="0" borderId="49" xfId="0" applyNumberFormat="1" applyFont="1" applyBorder="1" applyAlignment="1" applyProtection="1">
      <alignment horizontal="right" vertical="center"/>
      <protection/>
    </xf>
    <xf numFmtId="39" fontId="5" fillId="0" borderId="46" xfId="0" applyNumberFormat="1" applyFont="1" applyBorder="1" applyAlignment="1" applyProtection="1">
      <alignment horizontal="right" vertical="center"/>
      <protection/>
    </xf>
    <xf numFmtId="0" fontId="6" fillId="0" borderId="14" xfId="0" applyFont="1" applyBorder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center"/>
      <protection/>
    </xf>
    <xf numFmtId="39" fontId="12" fillId="0" borderId="26" xfId="0" applyNumberFormat="1" applyFont="1" applyBorder="1" applyAlignment="1" applyProtection="1">
      <alignment horizontal="right" vertical="center"/>
      <protection/>
    </xf>
    <xf numFmtId="0" fontId="0" fillId="0" borderId="32" xfId="0" applyFont="1" applyBorder="1" applyAlignment="1" applyProtection="1">
      <alignment horizontal="left" vertical="center"/>
      <protection/>
    </xf>
    <xf numFmtId="0" fontId="6" fillId="0" borderId="61" xfId="0" applyFont="1" applyBorder="1" applyAlignment="1" applyProtection="1">
      <alignment horizontal="left" vertical="top"/>
      <protection/>
    </xf>
    <xf numFmtId="0" fontId="11" fillId="0" borderId="43" xfId="0" applyFont="1" applyBorder="1" applyAlignment="1" applyProtection="1">
      <alignment horizontal="left" vertical="center"/>
      <protection/>
    </xf>
    <xf numFmtId="0" fontId="11" fillId="0" borderId="58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/>
      <protection/>
    </xf>
    <xf numFmtId="0" fontId="2" fillId="0" borderId="63" xfId="0" applyFont="1" applyBorder="1" applyAlignment="1" applyProtection="1">
      <alignment horizontal="left" vertical="center"/>
      <protection/>
    </xf>
    <xf numFmtId="0" fontId="2" fillId="0" borderId="54" xfId="0" applyFont="1" applyBorder="1" applyAlignment="1" applyProtection="1">
      <alignment horizontal="left"/>
      <protection/>
    </xf>
    <xf numFmtId="0" fontId="2" fillId="0" borderId="64" xfId="0" applyFont="1" applyBorder="1" applyAlignment="1" applyProtection="1">
      <alignment horizontal="left" vertical="center"/>
      <protection/>
    </xf>
    <xf numFmtId="0" fontId="2" fillId="0" borderId="41" xfId="0" applyFont="1" applyBorder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/>
      <protection/>
    </xf>
    <xf numFmtId="0" fontId="15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left" vertical="top" wrapText="1"/>
      <protection/>
    </xf>
    <xf numFmtId="168" fontId="4" fillId="0" borderId="0" xfId="0" applyNumberFormat="1" applyFont="1" applyAlignment="1" applyProtection="1">
      <alignment horizontal="right" vertical="top"/>
      <protection/>
    </xf>
    <xf numFmtId="0" fontId="15" fillId="0" borderId="0" xfId="0" applyFont="1" applyAlignment="1" applyProtection="1">
      <alignment horizontal="left" vertical="top" wrapText="1"/>
      <protection/>
    </xf>
    <xf numFmtId="168" fontId="15" fillId="0" borderId="0" xfId="0" applyNumberFormat="1" applyFont="1" applyAlignment="1" applyProtection="1">
      <alignment horizontal="right" vertical="top"/>
      <protection/>
    </xf>
    <xf numFmtId="0" fontId="16" fillId="33" borderId="65" xfId="0" applyFont="1" applyFill="1" applyBorder="1" applyAlignment="1" applyProtection="1">
      <alignment horizontal="center" vertical="center" wrapText="1"/>
      <protection/>
    </xf>
    <xf numFmtId="37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left" wrapText="1"/>
    </xf>
    <xf numFmtId="168" fontId="17" fillId="0" borderId="0" xfId="0" applyNumberFormat="1" applyFont="1" applyAlignment="1">
      <alignment horizontal="right"/>
    </xf>
    <xf numFmtId="37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left" wrapText="1"/>
    </xf>
    <xf numFmtId="168" fontId="18" fillId="0" borderId="0" xfId="0" applyNumberFormat="1" applyFont="1" applyAlignment="1">
      <alignment horizontal="right"/>
    </xf>
    <xf numFmtId="37" fontId="4" fillId="0" borderId="65" xfId="0" applyNumberFormat="1" applyFont="1" applyBorder="1" applyAlignment="1">
      <alignment horizontal="center"/>
    </xf>
    <xf numFmtId="0" fontId="4" fillId="0" borderId="65" xfId="0" applyFont="1" applyBorder="1" applyAlignment="1">
      <alignment horizontal="left" wrapText="1"/>
    </xf>
    <xf numFmtId="168" fontId="4" fillId="0" borderId="65" xfId="0" applyNumberFormat="1" applyFont="1" applyBorder="1" applyAlignment="1">
      <alignment horizontal="right"/>
    </xf>
    <xf numFmtId="37" fontId="19" fillId="0" borderId="65" xfId="0" applyNumberFormat="1" applyFont="1" applyBorder="1" applyAlignment="1">
      <alignment horizontal="center"/>
    </xf>
    <xf numFmtId="0" fontId="19" fillId="0" borderId="65" xfId="0" applyFont="1" applyBorder="1" applyAlignment="1">
      <alignment horizontal="left" wrapText="1"/>
    </xf>
    <xf numFmtId="168" fontId="19" fillId="0" borderId="65" xfId="0" applyNumberFormat="1" applyFont="1" applyBorder="1" applyAlignment="1">
      <alignment horizontal="right"/>
    </xf>
    <xf numFmtId="37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left" vertical="center" wrapText="1"/>
    </xf>
    <xf numFmtId="168" fontId="20" fillId="0" borderId="0" xfId="0" applyNumberFormat="1" applyFont="1" applyAlignment="1">
      <alignment horizontal="right" vertical="center"/>
    </xf>
    <xf numFmtId="37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left" wrapText="1"/>
    </xf>
    <xf numFmtId="168" fontId="21" fillId="0" borderId="0" xfId="0" applyNumberFormat="1" applyFont="1" applyAlignment="1">
      <alignment horizontal="right"/>
    </xf>
    <xf numFmtId="37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8" fontId="0" fillId="0" borderId="0" xfId="0" applyNumberFormat="1" applyAlignment="1">
      <alignment horizontal="right" vertical="top"/>
    </xf>
    <xf numFmtId="0" fontId="4" fillId="0" borderId="65" xfId="0" applyFont="1" applyFill="1" applyBorder="1" applyAlignment="1">
      <alignment horizontal="left" wrapText="1"/>
    </xf>
    <xf numFmtId="168" fontId="4" fillId="0" borderId="65" xfId="0" applyNumberFormat="1" applyFont="1" applyFill="1" applyBorder="1" applyAlignment="1">
      <alignment horizontal="right"/>
    </xf>
    <xf numFmtId="0" fontId="4" fillId="0" borderId="23" xfId="0" applyFont="1" applyBorder="1" applyAlignment="1" applyProtection="1">
      <alignment horizontal="left" vertical="center" wrapText="1"/>
      <protection/>
    </xf>
    <xf numFmtId="0" fontId="4" fillId="0" borderId="64" xfId="0" applyFont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 vertical="center"/>
      <protection/>
    </xf>
    <xf numFmtId="0" fontId="6" fillId="0" borderId="54" xfId="0" applyFont="1" applyBorder="1" applyAlignment="1" applyProtection="1">
      <alignment horizontal="left" vertical="center"/>
      <protection/>
    </xf>
    <xf numFmtId="0" fontId="6" fillId="0" borderId="17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 wrapText="1"/>
      <protection/>
    </xf>
    <xf numFmtId="0" fontId="4" fillId="0" borderId="27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3" fillId="0" borderId="19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left" vertical="center" wrapText="1"/>
      <protection/>
    </xf>
    <xf numFmtId="0" fontId="3" fillId="0" borderId="23" xfId="0" applyFont="1" applyBorder="1" applyAlignment="1" applyProtection="1">
      <alignment horizontal="left" vertical="center" wrapText="1"/>
      <protection/>
    </xf>
    <xf numFmtId="0" fontId="3" fillId="0" borderId="64" xfId="0" applyFont="1" applyBorder="1" applyAlignment="1" applyProtection="1">
      <alignment horizontal="left" vertical="center" wrapText="1"/>
      <protection/>
    </xf>
    <xf numFmtId="0" fontId="3" fillId="0" borderId="24" xfId="0" applyFont="1" applyBorder="1" applyAlignment="1" applyProtection="1">
      <alignment horizontal="left" vertical="center" wrapText="1"/>
      <protection/>
    </xf>
    <xf numFmtId="0" fontId="4" fillId="0" borderId="19" xfId="0" applyFont="1" applyBorder="1" applyAlignment="1" applyProtection="1">
      <alignment horizontal="left" vertical="center" wrapText="1"/>
      <protection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left" vertical="center" wrapText="1"/>
      <protection/>
    </xf>
    <xf numFmtId="0" fontId="13" fillId="0" borderId="0" xfId="0" applyFont="1" applyAlignment="1" applyProtection="1">
      <alignment horizont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horizontal="left" vertical="center" wrapText="1"/>
      <protection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showGridLines="0" zoomScale="115" zoomScaleNormal="115" zoomScalePageLayoutView="0" workbookViewId="0" topLeftCell="A1">
      <pane ySplit="3" topLeftCell="A34" activePane="bottomLeft" state="frozen"/>
      <selection pane="topLeft" activeCell="A1" sqref="A1"/>
      <selection pane="bottomLeft" activeCell="I26" sqref="I26"/>
    </sheetView>
  </sheetViews>
  <sheetFormatPr defaultColWidth="10.5" defaultRowHeight="12" customHeight="1"/>
  <cols>
    <col min="1" max="1" width="3" style="2" customWidth="1"/>
    <col min="2" max="2" width="2.5" style="2" customWidth="1"/>
    <col min="3" max="3" width="3.83203125" style="2" customWidth="1"/>
    <col min="4" max="4" width="11.66015625" style="2" customWidth="1"/>
    <col min="5" max="5" width="14.83203125" style="2" customWidth="1"/>
    <col min="6" max="6" width="0.4921875" style="2" customWidth="1"/>
    <col min="7" max="7" width="3.16015625" style="2" customWidth="1"/>
    <col min="8" max="8" width="3" style="2" customWidth="1"/>
    <col min="9" max="9" width="12.33203125" style="2" customWidth="1"/>
    <col min="10" max="10" width="16.16015625" style="2" customWidth="1"/>
    <col min="11" max="11" width="0.65625" style="2" customWidth="1"/>
    <col min="12" max="12" width="3" style="2" customWidth="1"/>
    <col min="13" max="13" width="3.66015625" style="2" customWidth="1"/>
    <col min="14" max="14" width="9" style="2" customWidth="1"/>
    <col min="15" max="15" width="4.33203125" style="2" customWidth="1"/>
    <col min="16" max="16" width="15.33203125" style="2" customWidth="1"/>
    <col min="17" max="17" width="7.5" style="2" customWidth="1"/>
    <col min="18" max="18" width="14.5" style="2" customWidth="1"/>
    <col min="19" max="19" width="0.4921875" style="2" customWidth="1"/>
    <col min="20" max="16384" width="10.5" style="1" customWidth="1"/>
  </cols>
  <sheetData>
    <row r="1" spans="1:19" s="2" customFormat="1" ht="14.2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4"/>
      <c r="Q1" s="4"/>
      <c r="R1" s="4"/>
      <c r="S1" s="6"/>
    </row>
    <row r="2" spans="1:19" s="2" customFormat="1" ht="21" customHeight="1">
      <c r="A2" s="7"/>
      <c r="B2" s="8"/>
      <c r="C2" s="8"/>
      <c r="D2" s="8"/>
      <c r="E2" s="8"/>
      <c r="F2" s="8"/>
      <c r="G2" s="9" t="s">
        <v>0</v>
      </c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10"/>
    </row>
    <row r="3" spans="1:19" s="2" customFormat="1" ht="12" customHeight="1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3"/>
    </row>
    <row r="4" spans="1:19" s="2" customFormat="1" ht="9" customHeight="1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6"/>
      <c r="P4" s="15"/>
      <c r="Q4" s="15"/>
      <c r="R4" s="15"/>
      <c r="S4" s="17"/>
    </row>
    <row r="5" spans="1:19" s="2" customFormat="1" ht="24.75" customHeight="1">
      <c r="A5" s="18"/>
      <c r="B5" s="16" t="s">
        <v>1</v>
      </c>
      <c r="C5" s="16"/>
      <c r="D5" s="16"/>
      <c r="E5" s="170" t="s">
        <v>2</v>
      </c>
      <c r="F5" s="171"/>
      <c r="G5" s="171"/>
      <c r="H5" s="171"/>
      <c r="I5" s="171"/>
      <c r="J5" s="171"/>
      <c r="K5" s="171"/>
      <c r="L5" s="171"/>
      <c r="M5" s="172"/>
      <c r="N5" s="16"/>
      <c r="O5" s="16"/>
      <c r="P5" s="16" t="s">
        <v>3</v>
      </c>
      <c r="Q5" s="19"/>
      <c r="R5" s="20"/>
      <c r="S5" s="21"/>
    </row>
    <row r="6" spans="1:19" s="2" customFormat="1" ht="24.75" customHeight="1">
      <c r="A6" s="18"/>
      <c r="B6" s="16" t="s">
        <v>4</v>
      </c>
      <c r="C6" s="16"/>
      <c r="D6" s="16"/>
      <c r="E6" s="173"/>
      <c r="F6" s="174"/>
      <c r="G6" s="174"/>
      <c r="H6" s="174"/>
      <c r="I6" s="174"/>
      <c r="J6" s="174"/>
      <c r="K6" s="174"/>
      <c r="L6" s="174"/>
      <c r="M6" s="175"/>
      <c r="N6" s="16"/>
      <c r="O6" s="16"/>
      <c r="P6" s="16" t="s">
        <v>5</v>
      </c>
      <c r="Q6" s="22"/>
      <c r="R6" s="23"/>
      <c r="S6" s="21"/>
    </row>
    <row r="7" spans="1:19" s="2" customFormat="1" ht="24.75" customHeight="1">
      <c r="A7" s="18"/>
      <c r="B7" s="16"/>
      <c r="C7" s="16"/>
      <c r="D7" s="16"/>
      <c r="E7" s="176" t="s">
        <v>6</v>
      </c>
      <c r="F7" s="177"/>
      <c r="G7" s="177"/>
      <c r="H7" s="177"/>
      <c r="I7" s="177"/>
      <c r="J7" s="177"/>
      <c r="K7" s="177"/>
      <c r="L7" s="177"/>
      <c r="M7" s="178"/>
      <c r="N7" s="16"/>
      <c r="O7" s="16"/>
      <c r="P7" s="16" t="s">
        <v>7</v>
      </c>
      <c r="Q7" s="24"/>
      <c r="R7" s="25"/>
      <c r="S7" s="21"/>
    </row>
    <row r="8" spans="1:19" s="2" customFormat="1" ht="24.75" customHeight="1">
      <c r="A8" s="18"/>
      <c r="B8" s="167"/>
      <c r="C8" s="167"/>
      <c r="D8" s="167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 t="s">
        <v>8</v>
      </c>
      <c r="Q8" s="16" t="s">
        <v>9</v>
      </c>
      <c r="R8" s="16"/>
      <c r="S8" s="21"/>
    </row>
    <row r="9" spans="1:19" s="2" customFormat="1" ht="24.75" customHeight="1">
      <c r="A9" s="18"/>
      <c r="B9" s="16" t="s">
        <v>10</v>
      </c>
      <c r="C9" s="16"/>
      <c r="D9" s="16"/>
      <c r="E9" s="179" t="s">
        <v>6</v>
      </c>
      <c r="F9" s="180"/>
      <c r="G9" s="180"/>
      <c r="H9" s="180"/>
      <c r="I9" s="180"/>
      <c r="J9" s="180"/>
      <c r="K9" s="180"/>
      <c r="L9" s="180"/>
      <c r="M9" s="181"/>
      <c r="N9" s="16"/>
      <c r="O9" s="16"/>
      <c r="P9" s="26"/>
      <c r="Q9" s="27"/>
      <c r="R9" s="28"/>
      <c r="S9" s="21"/>
    </row>
    <row r="10" spans="1:19" s="2" customFormat="1" ht="24.75" customHeight="1">
      <c r="A10" s="18"/>
      <c r="B10" s="16" t="s">
        <v>11</v>
      </c>
      <c r="C10" s="16"/>
      <c r="D10" s="16"/>
      <c r="E10" s="182" t="s">
        <v>6</v>
      </c>
      <c r="F10" s="183"/>
      <c r="G10" s="183"/>
      <c r="H10" s="183"/>
      <c r="I10" s="183"/>
      <c r="J10" s="183"/>
      <c r="K10" s="183"/>
      <c r="L10" s="183"/>
      <c r="M10" s="184"/>
      <c r="N10" s="16"/>
      <c r="O10" s="16"/>
      <c r="P10" s="26"/>
      <c r="Q10" s="27"/>
      <c r="R10" s="28"/>
      <c r="S10" s="21"/>
    </row>
    <row r="11" spans="1:19" s="2" customFormat="1" ht="24.75" customHeight="1">
      <c r="A11" s="18"/>
      <c r="B11" s="16" t="s">
        <v>12</v>
      </c>
      <c r="C11" s="16"/>
      <c r="D11" s="16"/>
      <c r="E11" s="182" t="s">
        <v>6</v>
      </c>
      <c r="F11" s="183"/>
      <c r="G11" s="183"/>
      <c r="H11" s="183"/>
      <c r="I11" s="183"/>
      <c r="J11" s="183"/>
      <c r="K11" s="183"/>
      <c r="L11" s="183"/>
      <c r="M11" s="184"/>
      <c r="N11" s="16"/>
      <c r="O11" s="16"/>
      <c r="P11" s="26"/>
      <c r="Q11" s="27"/>
      <c r="R11" s="28"/>
      <c r="S11" s="21"/>
    </row>
    <row r="12" spans="1:19" s="2" customFormat="1" ht="21.75" customHeight="1">
      <c r="A12" s="29"/>
      <c r="B12" s="168" t="s">
        <v>13</v>
      </c>
      <c r="C12" s="168"/>
      <c r="D12" s="168"/>
      <c r="E12" s="160"/>
      <c r="F12" s="161"/>
      <c r="G12" s="161"/>
      <c r="H12" s="161"/>
      <c r="I12" s="161"/>
      <c r="J12" s="161"/>
      <c r="K12" s="161"/>
      <c r="L12" s="161"/>
      <c r="M12" s="162"/>
      <c r="N12" s="30"/>
      <c r="O12" s="30"/>
      <c r="P12" s="31"/>
      <c r="Q12" s="165"/>
      <c r="R12" s="166"/>
      <c r="S12" s="32"/>
    </row>
    <row r="13" spans="1:19" s="2" customFormat="1" ht="10.5" customHeight="1">
      <c r="A13" s="29"/>
      <c r="B13" s="30"/>
      <c r="C13" s="30"/>
      <c r="D13" s="30"/>
      <c r="E13" s="33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3"/>
      <c r="Q13" s="33"/>
      <c r="R13" s="30"/>
      <c r="S13" s="32"/>
    </row>
    <row r="14" spans="1:19" s="2" customFormat="1" ht="18.75" customHeight="1">
      <c r="A14" s="18"/>
      <c r="B14" s="16"/>
      <c r="C14" s="16"/>
      <c r="D14" s="16"/>
      <c r="E14" s="34" t="s">
        <v>14</v>
      </c>
      <c r="F14" s="16"/>
      <c r="G14" s="30"/>
      <c r="H14" s="30"/>
      <c r="I14" s="30"/>
      <c r="J14" s="16"/>
      <c r="K14" s="16"/>
      <c r="L14" s="16"/>
      <c r="M14" s="16"/>
      <c r="N14" s="16"/>
      <c r="O14" s="16"/>
      <c r="P14" s="34" t="s">
        <v>15</v>
      </c>
      <c r="Q14" s="35"/>
      <c r="R14" s="16"/>
      <c r="S14" s="21"/>
    </row>
    <row r="15" spans="1:19" s="2" customFormat="1" ht="18.75" customHeight="1">
      <c r="A15" s="18"/>
      <c r="B15" s="16"/>
      <c r="C15" s="16"/>
      <c r="D15" s="16"/>
      <c r="E15" s="31"/>
      <c r="F15" s="16"/>
      <c r="G15" s="30"/>
      <c r="H15" s="30"/>
      <c r="I15" s="30"/>
      <c r="J15" s="16"/>
      <c r="K15" s="16"/>
      <c r="L15" s="16"/>
      <c r="M15" s="16"/>
      <c r="N15" s="16"/>
      <c r="O15" s="16"/>
      <c r="P15" s="31"/>
      <c r="Q15" s="35"/>
      <c r="R15" s="16"/>
      <c r="S15" s="21"/>
    </row>
    <row r="16" spans="1:19" s="2" customFormat="1" ht="9" customHeight="1">
      <c r="A16" s="36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8"/>
    </row>
    <row r="17" spans="1:19" s="2" customFormat="1" ht="20.25" customHeight="1">
      <c r="A17" s="39"/>
      <c r="B17" s="40"/>
      <c r="C17" s="40"/>
      <c r="D17" s="40"/>
      <c r="E17" s="41" t="s">
        <v>16</v>
      </c>
      <c r="F17" s="40"/>
      <c r="G17" s="40"/>
      <c r="H17" s="40"/>
      <c r="I17" s="40"/>
      <c r="J17" s="40"/>
      <c r="K17" s="40"/>
      <c r="L17" s="40"/>
      <c r="M17" s="40"/>
      <c r="N17" s="40"/>
      <c r="O17" s="37"/>
      <c r="P17" s="40"/>
      <c r="Q17" s="40"/>
      <c r="R17" s="40"/>
      <c r="S17" s="42"/>
    </row>
    <row r="18" spans="1:19" s="2" customFormat="1" ht="21.75" customHeight="1">
      <c r="A18" s="43" t="s">
        <v>17</v>
      </c>
      <c r="B18" s="44"/>
      <c r="C18" s="44"/>
      <c r="D18" s="45"/>
      <c r="E18" s="46" t="s">
        <v>18</v>
      </c>
      <c r="F18" s="45"/>
      <c r="G18" s="46" t="s">
        <v>19</v>
      </c>
      <c r="H18" s="44"/>
      <c r="I18" s="45"/>
      <c r="J18" s="46" t="s">
        <v>20</v>
      </c>
      <c r="K18" s="44"/>
      <c r="L18" s="46" t="s">
        <v>21</v>
      </c>
      <c r="M18" s="44"/>
      <c r="N18" s="44"/>
      <c r="O18" s="47"/>
      <c r="P18" s="45"/>
      <c r="Q18" s="46" t="s">
        <v>22</v>
      </c>
      <c r="R18" s="44"/>
      <c r="S18" s="48"/>
    </row>
    <row r="19" spans="1:19" s="2" customFormat="1" ht="19.5" customHeight="1">
      <c r="A19" s="49"/>
      <c r="B19" s="50"/>
      <c r="C19" s="50"/>
      <c r="D19" s="51">
        <v>0</v>
      </c>
      <c r="E19" s="52">
        <v>0</v>
      </c>
      <c r="F19" s="53"/>
      <c r="G19" s="54"/>
      <c r="H19" s="50"/>
      <c r="I19" s="51">
        <v>0</v>
      </c>
      <c r="J19" s="52">
        <v>0</v>
      </c>
      <c r="K19" s="55"/>
      <c r="L19" s="54"/>
      <c r="M19" s="50"/>
      <c r="N19" s="50"/>
      <c r="O19" s="56"/>
      <c r="P19" s="51">
        <v>0</v>
      </c>
      <c r="Q19" s="54"/>
      <c r="R19" s="57">
        <v>0</v>
      </c>
      <c r="S19" s="58"/>
    </row>
    <row r="20" spans="1:19" s="2" customFormat="1" ht="20.25" customHeight="1">
      <c r="A20" s="39"/>
      <c r="B20" s="40"/>
      <c r="C20" s="40"/>
      <c r="D20" s="40"/>
      <c r="E20" s="41" t="s">
        <v>23</v>
      </c>
      <c r="F20" s="40"/>
      <c r="G20" s="40"/>
      <c r="H20" s="40"/>
      <c r="I20" s="40"/>
      <c r="J20" s="59" t="s">
        <v>24</v>
      </c>
      <c r="K20" s="40"/>
      <c r="L20" s="40"/>
      <c r="M20" s="40"/>
      <c r="N20" s="40"/>
      <c r="O20" s="37"/>
      <c r="P20" s="40"/>
      <c r="Q20" s="40"/>
      <c r="R20" s="40"/>
      <c r="S20" s="42"/>
    </row>
    <row r="21" spans="1:19" s="2" customFormat="1" ht="19.5" customHeight="1">
      <c r="A21" s="60" t="s">
        <v>25</v>
      </c>
      <c r="B21" s="61"/>
      <c r="C21" s="62" t="s">
        <v>26</v>
      </c>
      <c r="D21" s="63"/>
      <c r="E21" s="63"/>
      <c r="F21" s="64"/>
      <c r="G21" s="60" t="s">
        <v>27</v>
      </c>
      <c r="H21" s="65"/>
      <c r="I21" s="62" t="s">
        <v>28</v>
      </c>
      <c r="J21" s="63"/>
      <c r="K21" s="63"/>
      <c r="L21" s="60" t="s">
        <v>29</v>
      </c>
      <c r="M21" s="65"/>
      <c r="N21" s="62" t="s">
        <v>30</v>
      </c>
      <c r="O21" s="66"/>
      <c r="P21" s="63"/>
      <c r="Q21" s="63"/>
      <c r="R21" s="63"/>
      <c r="S21" s="64"/>
    </row>
    <row r="22" spans="1:19" s="2" customFormat="1" ht="19.5" customHeight="1">
      <c r="A22" s="67" t="s">
        <v>31</v>
      </c>
      <c r="B22" s="68" t="s">
        <v>32</v>
      </c>
      <c r="C22" s="69"/>
      <c r="D22" s="70" t="s">
        <v>33</v>
      </c>
      <c r="E22" s="71">
        <v>0</v>
      </c>
      <c r="F22" s="72"/>
      <c r="G22" s="67" t="s">
        <v>34</v>
      </c>
      <c r="H22" s="73" t="s">
        <v>35</v>
      </c>
      <c r="I22" s="74"/>
      <c r="J22" s="75">
        <v>0</v>
      </c>
      <c r="K22" s="76"/>
      <c r="L22" s="67" t="s">
        <v>36</v>
      </c>
      <c r="M22" s="77" t="s">
        <v>37</v>
      </c>
      <c r="N22" s="78"/>
      <c r="O22" s="47"/>
      <c r="P22" s="78"/>
      <c r="Q22" s="79"/>
      <c r="R22" s="71">
        <v>0</v>
      </c>
      <c r="S22" s="72"/>
    </row>
    <row r="23" spans="1:19" s="2" customFormat="1" ht="19.5" customHeight="1">
      <c r="A23" s="67" t="s">
        <v>38</v>
      </c>
      <c r="B23" s="80"/>
      <c r="C23" s="81"/>
      <c r="D23" s="70" t="s">
        <v>39</v>
      </c>
      <c r="E23" s="71">
        <f>Rozpočet!G15+Rozpočet!G16+Rozpočet!G17+Rozpočet!G18+Rozpočet!G19+Rozpočet!G21+Rozpočet!G22+Rozpočet!G23+Rozpočet!G24+Rozpočet!G26+Rozpočet!G28+Rozpočet!G27+Rozpočet!G29+Rozpočet!G30+Rozpočet!G31+Rozpočet!G32+Rozpočet!G33+Rozpočet!G34+Rozpočet!G35+Rozpočet!G36+Rozpočet!G37+Rozpočet!G38+Rozpočet!G39+Rozpočet!G40+Rozpočet!G41+Rozpočet!G42+Rozpočet!G43+Rozpočet!G44+Rozpočet!G46</f>
        <v>0</v>
      </c>
      <c r="F23" s="72"/>
      <c r="G23" s="67" t="s">
        <v>40</v>
      </c>
      <c r="H23" s="16" t="s">
        <v>41</v>
      </c>
      <c r="I23" s="74"/>
      <c r="J23" s="75">
        <v>0</v>
      </c>
      <c r="K23" s="76"/>
      <c r="L23" s="67" t="s">
        <v>42</v>
      </c>
      <c r="M23" s="77" t="s">
        <v>43</v>
      </c>
      <c r="N23" s="78"/>
      <c r="O23" s="47"/>
      <c r="P23" s="78"/>
      <c r="Q23" s="79"/>
      <c r="R23" s="71">
        <v>0</v>
      </c>
      <c r="S23" s="72"/>
    </row>
    <row r="24" spans="1:19" s="2" customFormat="1" ht="19.5" customHeight="1">
      <c r="A24" s="67" t="s">
        <v>44</v>
      </c>
      <c r="B24" s="68" t="s">
        <v>45</v>
      </c>
      <c r="C24" s="69"/>
      <c r="D24" s="70" t="s">
        <v>33</v>
      </c>
      <c r="E24" s="71">
        <f>Rozpočet!G50+Rozpočet!G54+Rozpočet!G59+Rozpočet!G63+Rozpočet!G64</f>
        <v>0</v>
      </c>
      <c r="F24" s="72"/>
      <c r="G24" s="67" t="s">
        <v>46</v>
      </c>
      <c r="H24" s="73" t="s">
        <v>47</v>
      </c>
      <c r="I24" s="74"/>
      <c r="J24" s="75">
        <v>0</v>
      </c>
      <c r="K24" s="76"/>
      <c r="L24" s="67" t="s">
        <v>48</v>
      </c>
      <c r="M24" s="77" t="s">
        <v>49</v>
      </c>
      <c r="N24" s="78"/>
      <c r="O24" s="47"/>
      <c r="P24" s="78"/>
      <c r="Q24" s="79"/>
      <c r="R24" s="71">
        <v>0</v>
      </c>
      <c r="S24" s="72"/>
    </row>
    <row r="25" spans="1:19" s="2" customFormat="1" ht="19.5" customHeight="1">
      <c r="A25" s="67" t="s">
        <v>50</v>
      </c>
      <c r="B25" s="80"/>
      <c r="C25" s="81"/>
      <c r="D25" s="70" t="s">
        <v>39</v>
      </c>
      <c r="E25" s="71">
        <f>Rozpočet!G49+Rozpočet!G51+Rozpočet!G53+Rozpočet!G56+Rozpočet!G57+Rozpočet!G58+Rozpočet!G60+Rozpočet!G62+Rozpočet!G65+Rozpočet!G67+Rozpočet!G68+Rozpočet!G69+Rozpočet!G70+Rozpočet!G71+Rozpočet!G72+Rozpočet!G73+Rozpočet!G74+Rozpočet!G75+Rozpočet!G76+Rozpočet!G77+Rozpočet!G78+Rozpočet!G79+Rozpočet!G80</f>
        <v>0</v>
      </c>
      <c r="F25" s="72"/>
      <c r="G25" s="67" t="s">
        <v>51</v>
      </c>
      <c r="H25" s="73"/>
      <c r="I25" s="74"/>
      <c r="J25" s="75">
        <v>0</v>
      </c>
      <c r="K25" s="76"/>
      <c r="L25" s="67" t="s">
        <v>52</v>
      </c>
      <c r="M25" s="77" t="s">
        <v>53</v>
      </c>
      <c r="N25" s="78"/>
      <c r="O25" s="47"/>
      <c r="P25" s="78"/>
      <c r="Q25" s="79"/>
      <c r="R25" s="71">
        <v>0</v>
      </c>
      <c r="S25" s="72"/>
    </row>
    <row r="26" spans="1:19" s="2" customFormat="1" ht="19.5" customHeight="1">
      <c r="A26" s="67" t="s">
        <v>54</v>
      </c>
      <c r="B26" s="68" t="s">
        <v>55</v>
      </c>
      <c r="C26" s="69"/>
      <c r="D26" s="70" t="s">
        <v>33</v>
      </c>
      <c r="E26" s="71">
        <v>0</v>
      </c>
      <c r="F26" s="72"/>
      <c r="G26" s="82"/>
      <c r="H26" s="78"/>
      <c r="I26" s="74"/>
      <c r="J26" s="75"/>
      <c r="K26" s="76"/>
      <c r="L26" s="67" t="s">
        <v>56</v>
      </c>
      <c r="M26" s="77" t="s">
        <v>57</v>
      </c>
      <c r="N26" s="78"/>
      <c r="O26" s="47"/>
      <c r="P26" s="78"/>
      <c r="Q26" s="79"/>
      <c r="R26" s="71">
        <v>0</v>
      </c>
      <c r="S26" s="72"/>
    </row>
    <row r="27" spans="1:19" s="2" customFormat="1" ht="19.5" customHeight="1">
      <c r="A27" s="67" t="s">
        <v>58</v>
      </c>
      <c r="B27" s="80"/>
      <c r="C27" s="81"/>
      <c r="D27" s="70" t="s">
        <v>39</v>
      </c>
      <c r="E27" s="71">
        <f>Rozpočet!G81</f>
        <v>0</v>
      </c>
      <c r="F27" s="72"/>
      <c r="G27" s="82"/>
      <c r="H27" s="78"/>
      <c r="I27" s="74"/>
      <c r="J27" s="75"/>
      <c r="K27" s="76"/>
      <c r="L27" s="67" t="s">
        <v>59</v>
      </c>
      <c r="M27" s="73" t="s">
        <v>60</v>
      </c>
      <c r="N27" s="78"/>
      <c r="O27" s="47"/>
      <c r="P27" s="78"/>
      <c r="Q27" s="74"/>
      <c r="R27" s="71">
        <v>0</v>
      </c>
      <c r="S27" s="72"/>
    </row>
    <row r="28" spans="1:19" s="2" customFormat="1" ht="19.5" customHeight="1">
      <c r="A28" s="67" t="s">
        <v>61</v>
      </c>
      <c r="B28" s="169" t="s">
        <v>62</v>
      </c>
      <c r="C28" s="169"/>
      <c r="D28" s="169"/>
      <c r="E28" s="83">
        <f>SUM(E22:E27)</f>
        <v>0</v>
      </c>
      <c r="F28" s="42"/>
      <c r="G28" s="67" t="s">
        <v>63</v>
      </c>
      <c r="H28" s="84" t="s">
        <v>64</v>
      </c>
      <c r="I28" s="74"/>
      <c r="J28" s="85"/>
      <c r="K28" s="86"/>
      <c r="L28" s="67" t="s">
        <v>65</v>
      </c>
      <c r="M28" s="84" t="s">
        <v>66</v>
      </c>
      <c r="N28" s="78"/>
      <c r="O28" s="47"/>
      <c r="P28" s="78"/>
      <c r="Q28" s="74"/>
      <c r="R28" s="83">
        <v>0</v>
      </c>
      <c r="S28" s="42"/>
    </row>
    <row r="29" spans="1:19" s="2" customFormat="1" ht="19.5" customHeight="1">
      <c r="A29" s="87" t="s">
        <v>67</v>
      </c>
      <c r="B29" s="88" t="s">
        <v>68</v>
      </c>
      <c r="C29" s="89"/>
      <c r="D29" s="90"/>
      <c r="E29" s="91">
        <v>0</v>
      </c>
      <c r="F29" s="38"/>
      <c r="G29" s="87" t="s">
        <v>69</v>
      </c>
      <c r="H29" s="88" t="s">
        <v>70</v>
      </c>
      <c r="I29" s="90"/>
      <c r="J29" s="92">
        <v>0</v>
      </c>
      <c r="K29" s="93"/>
      <c r="L29" s="87" t="s">
        <v>71</v>
      </c>
      <c r="M29" s="88" t="s">
        <v>72</v>
      </c>
      <c r="N29" s="89"/>
      <c r="O29" s="37"/>
      <c r="P29" s="89"/>
      <c r="Q29" s="90"/>
      <c r="R29" s="91">
        <v>0</v>
      </c>
      <c r="S29" s="38"/>
    </row>
    <row r="30" spans="1:19" s="2" customFormat="1" ht="19.5" customHeight="1">
      <c r="A30" s="94" t="s">
        <v>11</v>
      </c>
      <c r="B30" s="15"/>
      <c r="C30" s="15"/>
      <c r="D30" s="15"/>
      <c r="E30" s="15"/>
      <c r="F30" s="95"/>
      <c r="G30" s="96"/>
      <c r="H30" s="15"/>
      <c r="I30" s="15"/>
      <c r="J30" s="15"/>
      <c r="K30" s="15"/>
      <c r="L30" s="60" t="s">
        <v>73</v>
      </c>
      <c r="M30" s="45"/>
      <c r="N30" s="62" t="s">
        <v>74</v>
      </c>
      <c r="O30" s="66"/>
      <c r="P30" s="44"/>
      <c r="Q30" s="44"/>
      <c r="R30" s="44"/>
      <c r="S30" s="48"/>
    </row>
    <row r="31" spans="1:19" s="2" customFormat="1" ht="19.5" customHeight="1">
      <c r="A31" s="18"/>
      <c r="B31" s="16"/>
      <c r="C31" s="16"/>
      <c r="D31" s="16"/>
      <c r="E31" s="16"/>
      <c r="F31" s="97"/>
      <c r="G31" s="98"/>
      <c r="H31" s="16"/>
      <c r="I31" s="16"/>
      <c r="J31" s="16"/>
      <c r="K31" s="16"/>
      <c r="L31" s="67" t="s">
        <v>75</v>
      </c>
      <c r="M31" s="73" t="s">
        <v>76</v>
      </c>
      <c r="N31" s="78"/>
      <c r="O31" s="47"/>
      <c r="P31" s="78"/>
      <c r="Q31" s="74"/>
      <c r="R31" s="83">
        <f>E28</f>
        <v>0</v>
      </c>
      <c r="S31" s="42"/>
    </row>
    <row r="32" spans="1:19" s="2" customFormat="1" ht="19.5" customHeight="1">
      <c r="A32" s="99" t="s">
        <v>77</v>
      </c>
      <c r="B32" s="47"/>
      <c r="C32" s="47"/>
      <c r="D32" s="47"/>
      <c r="E32" s="47"/>
      <c r="F32" s="81"/>
      <c r="G32" s="100" t="s">
        <v>78</v>
      </c>
      <c r="H32" s="47"/>
      <c r="I32" s="47"/>
      <c r="J32" s="47"/>
      <c r="K32" s="47"/>
      <c r="L32" s="67" t="s">
        <v>79</v>
      </c>
      <c r="M32" s="77" t="s">
        <v>80</v>
      </c>
      <c r="N32" s="101">
        <v>20</v>
      </c>
      <c r="O32" s="102" t="s">
        <v>81</v>
      </c>
      <c r="P32" s="103">
        <v>49886.86</v>
      </c>
      <c r="Q32" s="74"/>
      <c r="R32" s="104">
        <f>R34-R31</f>
        <v>0</v>
      </c>
      <c r="S32" s="105"/>
    </row>
    <row r="33" spans="1:19" s="2" customFormat="1" ht="12.75" customHeight="1" hidden="1">
      <c r="A33" s="106"/>
      <c r="B33" s="107"/>
      <c r="C33" s="107"/>
      <c r="D33" s="107"/>
      <c r="E33" s="107"/>
      <c r="F33" s="69"/>
      <c r="G33" s="108"/>
      <c r="H33" s="107"/>
      <c r="I33" s="107"/>
      <c r="J33" s="107"/>
      <c r="K33" s="107"/>
      <c r="L33" s="109"/>
      <c r="M33" s="110"/>
      <c r="N33" s="111"/>
      <c r="O33" s="112"/>
      <c r="P33" s="113"/>
      <c r="Q33" s="111"/>
      <c r="R33" s="114"/>
      <c r="S33" s="72"/>
    </row>
    <row r="34" spans="1:19" s="2" customFormat="1" ht="35.25" customHeight="1">
      <c r="A34" s="115" t="s">
        <v>10</v>
      </c>
      <c r="B34" s="116"/>
      <c r="C34" s="116"/>
      <c r="D34" s="116"/>
      <c r="E34" s="16"/>
      <c r="F34" s="97"/>
      <c r="G34" s="98"/>
      <c r="H34" s="16"/>
      <c r="I34" s="16"/>
      <c r="J34" s="16"/>
      <c r="K34" s="16"/>
      <c r="L34" s="87" t="s">
        <v>82</v>
      </c>
      <c r="M34" s="163" t="s">
        <v>83</v>
      </c>
      <c r="N34" s="164"/>
      <c r="O34" s="164"/>
      <c r="P34" s="164"/>
      <c r="Q34" s="90"/>
      <c r="R34" s="117">
        <f>R31*1.2</f>
        <v>0</v>
      </c>
      <c r="S34" s="28"/>
    </row>
    <row r="35" spans="1:19" s="2" customFormat="1" ht="33" customHeight="1">
      <c r="A35" s="99" t="s">
        <v>77</v>
      </c>
      <c r="B35" s="47"/>
      <c r="C35" s="47"/>
      <c r="D35" s="47"/>
      <c r="E35" s="47"/>
      <c r="F35" s="81"/>
      <c r="G35" s="100" t="s">
        <v>78</v>
      </c>
      <c r="H35" s="47"/>
      <c r="I35" s="47"/>
      <c r="J35" s="47"/>
      <c r="K35" s="47"/>
      <c r="L35" s="60" t="s">
        <v>84</v>
      </c>
      <c r="M35" s="45"/>
      <c r="N35" s="62" t="s">
        <v>85</v>
      </c>
      <c r="O35" s="66"/>
      <c r="P35" s="44"/>
      <c r="Q35" s="44"/>
      <c r="R35" s="118"/>
      <c r="S35" s="48"/>
    </row>
    <row r="36" spans="1:19" s="2" customFormat="1" ht="20.25" customHeight="1">
      <c r="A36" s="119" t="s">
        <v>12</v>
      </c>
      <c r="B36" s="107"/>
      <c r="C36" s="107"/>
      <c r="D36" s="107"/>
      <c r="E36" s="107"/>
      <c r="F36" s="69"/>
      <c r="G36" s="120"/>
      <c r="H36" s="107"/>
      <c r="I36" s="107"/>
      <c r="J36" s="107"/>
      <c r="K36" s="107"/>
      <c r="L36" s="67" t="s">
        <v>86</v>
      </c>
      <c r="M36" s="73" t="s">
        <v>87</v>
      </c>
      <c r="N36" s="78"/>
      <c r="O36" s="47"/>
      <c r="P36" s="78"/>
      <c r="Q36" s="74"/>
      <c r="R36" s="71">
        <v>0</v>
      </c>
      <c r="S36" s="72"/>
    </row>
    <row r="37" spans="1:19" s="2" customFormat="1" ht="19.5" customHeight="1">
      <c r="A37" s="18"/>
      <c r="B37" s="16"/>
      <c r="C37" s="16"/>
      <c r="D37" s="16"/>
      <c r="E37" s="16"/>
      <c r="F37" s="97"/>
      <c r="G37" s="121"/>
      <c r="H37" s="16"/>
      <c r="I37" s="16"/>
      <c r="J37" s="16"/>
      <c r="K37" s="16"/>
      <c r="L37" s="67" t="s">
        <v>88</v>
      </c>
      <c r="M37" s="73" t="s">
        <v>89</v>
      </c>
      <c r="N37" s="78"/>
      <c r="O37" s="47"/>
      <c r="P37" s="78"/>
      <c r="Q37" s="74"/>
      <c r="R37" s="71">
        <v>0</v>
      </c>
      <c r="S37" s="72"/>
    </row>
    <row r="38" spans="1:19" s="2" customFormat="1" ht="19.5" customHeight="1">
      <c r="A38" s="122" t="s">
        <v>77</v>
      </c>
      <c r="B38" s="37"/>
      <c r="C38" s="37"/>
      <c r="D38" s="37"/>
      <c r="E38" s="37"/>
      <c r="F38" s="123"/>
      <c r="G38" s="124" t="s">
        <v>78</v>
      </c>
      <c r="H38" s="37"/>
      <c r="I38" s="37"/>
      <c r="J38" s="37"/>
      <c r="K38" s="37"/>
      <c r="L38" s="87" t="s">
        <v>90</v>
      </c>
      <c r="M38" s="88" t="s">
        <v>91</v>
      </c>
      <c r="N38" s="89"/>
      <c r="O38" s="125"/>
      <c r="P38" s="89"/>
      <c r="Q38" s="90"/>
      <c r="R38" s="52">
        <v>0</v>
      </c>
      <c r="S38" s="126"/>
    </row>
  </sheetData>
  <sheetProtection/>
  <mergeCells count="12">
    <mergeCell ref="E5:M5"/>
    <mergeCell ref="E6:M6"/>
    <mergeCell ref="E7:M7"/>
    <mergeCell ref="E9:M9"/>
    <mergeCell ref="E10:M10"/>
    <mergeCell ref="E11:M11"/>
    <mergeCell ref="E12:M12"/>
    <mergeCell ref="M34:P34"/>
    <mergeCell ref="Q12:R12"/>
    <mergeCell ref="B8:D8"/>
    <mergeCell ref="B12:D12"/>
    <mergeCell ref="B28:D28"/>
  </mergeCells>
  <printOptions horizontalCentered="1"/>
  <pageMargins left="0.39370079040527345" right="0.39370079040527345" top="0.7874015808105469" bottom="0.7874015808105469" header="0" footer="0"/>
  <pageSetup blackAndWhite="1" fitToHeight="1" fitToWidth="1" horizontalDpi="600" verticalDpi="600" orientation="portrait" paperSize="9" scale="93" r:id="rId1"/>
  <headerFooter alignWithMargins="0">
    <oddFooter>&amp;C   Strana &amp;P 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4"/>
  <sheetViews>
    <sheetView showGridLines="0" tabSelected="1" zoomScale="85" zoomScaleNormal="85" zoomScalePageLayoutView="0" workbookViewId="0" topLeftCell="A79">
      <selection activeCell="F15" sqref="F15:F83"/>
    </sheetView>
  </sheetViews>
  <sheetFormatPr defaultColWidth="10.5" defaultRowHeight="12" customHeight="1"/>
  <cols>
    <col min="1" max="1" width="4" style="155" customWidth="1"/>
    <col min="2" max="2" width="12.33203125" style="156" customWidth="1"/>
    <col min="3" max="3" width="49.83203125" style="156" customWidth="1"/>
    <col min="4" max="4" width="3.83203125" style="156" customWidth="1"/>
    <col min="5" max="5" width="11.33203125" style="157" customWidth="1"/>
    <col min="6" max="6" width="11.5" style="157" customWidth="1"/>
    <col min="7" max="7" width="17.33203125" style="157" customWidth="1"/>
    <col min="8" max="8" width="13.83203125" style="157" customWidth="1"/>
    <col min="9" max="16384" width="10.5" style="1" customWidth="1"/>
  </cols>
  <sheetData>
    <row r="1" spans="1:8" s="2" customFormat="1" ht="27.75" customHeight="1">
      <c r="A1" s="185" t="s">
        <v>250</v>
      </c>
      <c r="B1" s="186"/>
      <c r="C1" s="186"/>
      <c r="D1" s="186"/>
      <c r="E1" s="186"/>
      <c r="F1" s="186"/>
      <c r="G1" s="186"/>
      <c r="H1" s="186"/>
    </row>
    <row r="2" spans="1:8" s="2" customFormat="1" ht="12.75" customHeight="1">
      <c r="A2" s="127" t="s">
        <v>92</v>
      </c>
      <c r="B2" s="128"/>
      <c r="C2" s="128"/>
      <c r="D2" s="128"/>
      <c r="E2" s="128"/>
      <c r="F2" s="128"/>
      <c r="G2" s="128"/>
      <c r="H2" s="128"/>
    </row>
    <row r="3" spans="1:8" s="2" customFormat="1" ht="12.75" customHeight="1">
      <c r="A3" s="127" t="s">
        <v>93</v>
      </c>
      <c r="B3" s="128"/>
      <c r="C3" s="128"/>
      <c r="D3" s="128"/>
      <c r="E3" s="128"/>
      <c r="F3" s="128"/>
      <c r="G3" s="128"/>
      <c r="H3" s="128"/>
    </row>
    <row r="4" spans="1:8" s="2" customFormat="1" ht="13.5" customHeight="1">
      <c r="A4" s="129"/>
      <c r="B4" s="127"/>
      <c r="C4" s="129"/>
      <c r="D4" s="130"/>
      <c r="E4" s="130"/>
      <c r="F4" s="130"/>
      <c r="G4" s="130"/>
      <c r="H4" s="130"/>
    </row>
    <row r="5" spans="1:8" s="2" customFormat="1" ht="6.75" customHeight="1">
      <c r="A5" s="131"/>
      <c r="B5" s="132"/>
      <c r="C5" s="132"/>
      <c r="D5" s="132"/>
      <c r="E5" s="133"/>
      <c r="F5" s="133"/>
      <c r="G5" s="133"/>
      <c r="H5" s="133"/>
    </row>
    <row r="6" spans="1:8" s="2" customFormat="1" ht="12.75" customHeight="1">
      <c r="A6" s="128" t="s">
        <v>94</v>
      </c>
      <c r="B6" s="128"/>
      <c r="C6" s="128"/>
      <c r="D6" s="128"/>
      <c r="E6" s="128"/>
      <c r="F6" s="128"/>
      <c r="G6" s="128"/>
      <c r="H6" s="128"/>
    </row>
    <row r="7" spans="1:8" s="2" customFormat="1" ht="13.5" customHeight="1">
      <c r="A7" s="128" t="s">
        <v>95</v>
      </c>
      <c r="B7" s="128"/>
      <c r="C7" s="128"/>
      <c r="D7" s="128"/>
      <c r="E7" s="128" t="s">
        <v>96</v>
      </c>
      <c r="F7" s="128"/>
      <c r="G7" s="128"/>
      <c r="H7" s="128"/>
    </row>
    <row r="8" spans="1:8" s="2" customFormat="1" ht="13.5" customHeight="1">
      <c r="A8" s="187" t="s">
        <v>97</v>
      </c>
      <c r="B8" s="188"/>
      <c r="C8" s="188"/>
      <c r="D8" s="134"/>
      <c r="E8" s="128" t="s">
        <v>249</v>
      </c>
      <c r="F8" s="135"/>
      <c r="G8" s="135"/>
      <c r="H8" s="135"/>
    </row>
    <row r="9" spans="1:8" s="2" customFormat="1" ht="6.75" customHeight="1">
      <c r="A9" s="131"/>
      <c r="B9" s="131"/>
      <c r="C9" s="131"/>
      <c r="D9" s="131"/>
      <c r="E9" s="131"/>
      <c r="F9" s="131"/>
      <c r="G9" s="131"/>
      <c r="H9" s="131"/>
    </row>
    <row r="10" spans="1:8" s="2" customFormat="1" ht="28.5" customHeight="1">
      <c r="A10" s="136" t="s">
        <v>98</v>
      </c>
      <c r="B10" s="136" t="s">
        <v>99</v>
      </c>
      <c r="C10" s="136" t="s">
        <v>100</v>
      </c>
      <c r="D10" s="136" t="s">
        <v>101</v>
      </c>
      <c r="E10" s="136" t="s">
        <v>102</v>
      </c>
      <c r="F10" s="136" t="s">
        <v>103</v>
      </c>
      <c r="G10" s="136" t="s">
        <v>104</v>
      </c>
      <c r="H10" s="136" t="s">
        <v>105</v>
      </c>
    </row>
    <row r="11" spans="1:8" s="2" customFormat="1" ht="12.75" customHeight="1" hidden="1">
      <c r="A11" s="136" t="s">
        <v>31</v>
      </c>
      <c r="B11" s="136" t="s">
        <v>38</v>
      </c>
      <c r="C11" s="136" t="s">
        <v>44</v>
      </c>
      <c r="D11" s="136" t="s">
        <v>50</v>
      </c>
      <c r="E11" s="136" t="s">
        <v>54</v>
      </c>
      <c r="F11" s="136" t="s">
        <v>58</v>
      </c>
      <c r="G11" s="136" t="s">
        <v>61</v>
      </c>
      <c r="H11" s="136" t="s">
        <v>34</v>
      </c>
    </row>
    <row r="12" spans="1:8" s="2" customFormat="1" ht="3" customHeight="1">
      <c r="A12" s="131"/>
      <c r="B12" s="131"/>
      <c r="C12" s="131"/>
      <c r="D12" s="131"/>
      <c r="E12" s="131"/>
      <c r="F12" s="131"/>
      <c r="G12" s="131"/>
      <c r="H12" s="131"/>
    </row>
    <row r="13" spans="1:8" s="2" customFormat="1" ht="30.75" customHeight="1">
      <c r="A13" s="137"/>
      <c r="B13" s="138" t="s">
        <v>32</v>
      </c>
      <c r="C13" s="138" t="s">
        <v>106</v>
      </c>
      <c r="D13" s="138"/>
      <c r="E13" s="139"/>
      <c r="F13" s="139"/>
      <c r="G13" s="139"/>
      <c r="H13" s="139">
        <v>79.04057884</v>
      </c>
    </row>
    <row r="14" spans="1:8" s="2" customFormat="1" ht="28.5" customHeight="1">
      <c r="A14" s="140"/>
      <c r="B14" s="141" t="s">
        <v>44</v>
      </c>
      <c r="C14" s="141" t="s">
        <v>107</v>
      </c>
      <c r="D14" s="141"/>
      <c r="E14" s="142"/>
      <c r="F14" s="142"/>
      <c r="G14" s="142"/>
      <c r="H14" s="142">
        <v>16.19384666</v>
      </c>
    </row>
    <row r="15" spans="1:8" s="2" customFormat="1" ht="24" customHeight="1">
      <c r="A15" s="143">
        <v>91</v>
      </c>
      <c r="B15" s="144" t="s">
        <v>108</v>
      </c>
      <c r="C15" s="144" t="s">
        <v>109</v>
      </c>
      <c r="D15" s="144" t="s">
        <v>110</v>
      </c>
      <c r="E15" s="145">
        <v>3.5</v>
      </c>
      <c r="F15" s="145"/>
      <c r="G15" s="145"/>
      <c r="H15" s="145">
        <v>7.3738</v>
      </c>
    </row>
    <row r="16" spans="1:8" s="2" customFormat="1" ht="24" customHeight="1">
      <c r="A16" s="143">
        <v>40</v>
      </c>
      <c r="B16" s="144" t="s">
        <v>111</v>
      </c>
      <c r="C16" s="144" t="s">
        <v>112</v>
      </c>
      <c r="D16" s="144" t="s">
        <v>110</v>
      </c>
      <c r="E16" s="145">
        <v>3.572</v>
      </c>
      <c r="F16" s="145"/>
      <c r="G16" s="145"/>
      <c r="H16" s="145">
        <v>7.99981548</v>
      </c>
    </row>
    <row r="17" spans="1:8" s="2" customFormat="1" ht="24" customHeight="1">
      <c r="A17" s="143">
        <v>38</v>
      </c>
      <c r="B17" s="144" t="s">
        <v>113</v>
      </c>
      <c r="C17" s="144" t="s">
        <v>114</v>
      </c>
      <c r="D17" s="144" t="s">
        <v>115</v>
      </c>
      <c r="E17" s="145">
        <v>18.8</v>
      </c>
      <c r="F17" s="145"/>
      <c r="G17" s="145"/>
      <c r="H17" s="145">
        <v>0.090616</v>
      </c>
    </row>
    <row r="18" spans="1:8" s="2" customFormat="1" ht="24" customHeight="1">
      <c r="A18" s="143">
        <v>39</v>
      </c>
      <c r="B18" s="144" t="s">
        <v>116</v>
      </c>
      <c r="C18" s="144" t="s">
        <v>117</v>
      </c>
      <c r="D18" s="144" t="s">
        <v>115</v>
      </c>
      <c r="E18" s="145">
        <v>18.8</v>
      </c>
      <c r="F18" s="145"/>
      <c r="G18" s="145"/>
      <c r="H18" s="145">
        <v>0</v>
      </c>
    </row>
    <row r="19" spans="1:8" s="2" customFormat="1" ht="24" customHeight="1">
      <c r="A19" s="143">
        <v>41</v>
      </c>
      <c r="B19" s="144" t="s">
        <v>118</v>
      </c>
      <c r="C19" s="144" t="s">
        <v>119</v>
      </c>
      <c r="D19" s="144" t="s">
        <v>120</v>
      </c>
      <c r="E19" s="145">
        <v>0.714</v>
      </c>
      <c r="F19" s="145"/>
      <c r="G19" s="145"/>
      <c r="H19" s="145">
        <v>0.72961518</v>
      </c>
    </row>
    <row r="20" spans="1:8" s="2" customFormat="1" ht="28.5" customHeight="1">
      <c r="A20" s="140"/>
      <c r="B20" s="141" t="s">
        <v>50</v>
      </c>
      <c r="C20" s="141" t="s">
        <v>121</v>
      </c>
      <c r="D20" s="141"/>
      <c r="E20" s="142"/>
      <c r="F20" s="142"/>
      <c r="G20" s="142"/>
      <c r="H20" s="142">
        <v>1.88134048</v>
      </c>
    </row>
    <row r="21" spans="1:8" s="2" customFormat="1" ht="13.5" customHeight="1">
      <c r="A21" s="143">
        <v>25</v>
      </c>
      <c r="B21" s="144" t="s">
        <v>122</v>
      </c>
      <c r="C21" s="144" t="s">
        <v>123</v>
      </c>
      <c r="D21" s="144" t="s">
        <v>110</v>
      </c>
      <c r="E21" s="145">
        <v>0.76</v>
      </c>
      <c r="F21" s="145"/>
      <c r="G21" s="145"/>
      <c r="H21" s="145">
        <v>1.719006</v>
      </c>
    </row>
    <row r="22" spans="1:8" s="2" customFormat="1" ht="24" customHeight="1">
      <c r="A22" s="143">
        <v>23</v>
      </c>
      <c r="B22" s="144" t="s">
        <v>124</v>
      </c>
      <c r="C22" s="144" t="s">
        <v>125</v>
      </c>
      <c r="D22" s="144" t="s">
        <v>115</v>
      </c>
      <c r="E22" s="145">
        <v>2.28</v>
      </c>
      <c r="F22" s="145"/>
      <c r="G22" s="145"/>
      <c r="H22" s="145">
        <v>0.0077748</v>
      </c>
    </row>
    <row r="23" spans="1:8" s="2" customFormat="1" ht="24" customHeight="1">
      <c r="A23" s="143">
        <v>24</v>
      </c>
      <c r="B23" s="144" t="s">
        <v>126</v>
      </c>
      <c r="C23" s="144" t="s">
        <v>127</v>
      </c>
      <c r="D23" s="144" t="s">
        <v>115</v>
      </c>
      <c r="E23" s="145">
        <v>2.28</v>
      </c>
      <c r="F23" s="145"/>
      <c r="G23" s="145"/>
      <c r="H23" s="145">
        <v>0</v>
      </c>
    </row>
    <row r="24" spans="1:8" s="2" customFormat="1" ht="13.5" customHeight="1">
      <c r="A24" s="143">
        <v>26</v>
      </c>
      <c r="B24" s="144" t="s">
        <v>128</v>
      </c>
      <c r="C24" s="144" t="s">
        <v>129</v>
      </c>
      <c r="D24" s="144" t="s">
        <v>120</v>
      </c>
      <c r="E24" s="145">
        <v>0.152</v>
      </c>
      <c r="F24" s="145"/>
      <c r="G24" s="145"/>
      <c r="H24" s="145">
        <v>0.15455968</v>
      </c>
    </row>
    <row r="25" spans="1:8" s="2" customFormat="1" ht="28.5" customHeight="1">
      <c r="A25" s="140"/>
      <c r="B25" s="141" t="s">
        <v>40</v>
      </c>
      <c r="C25" s="141" t="s">
        <v>130</v>
      </c>
      <c r="D25" s="141"/>
      <c r="E25" s="142"/>
      <c r="F25" s="142"/>
      <c r="G25" s="142"/>
      <c r="H25" s="142">
        <v>11.889133</v>
      </c>
    </row>
    <row r="26" spans="1:8" s="2" customFormat="1" ht="24" customHeight="1">
      <c r="A26" s="143">
        <v>13</v>
      </c>
      <c r="B26" s="144" t="s">
        <v>131</v>
      </c>
      <c r="C26" s="144" t="s">
        <v>132</v>
      </c>
      <c r="D26" s="144" t="s">
        <v>115</v>
      </c>
      <c r="E26" s="145">
        <v>53.2</v>
      </c>
      <c r="F26" s="145"/>
      <c r="G26" s="145"/>
      <c r="H26" s="145">
        <v>1.368304</v>
      </c>
    </row>
    <row r="27" spans="1:8" s="2" customFormat="1" ht="24" customHeight="1">
      <c r="A27" s="143">
        <v>55</v>
      </c>
      <c r="B27" s="144" t="s">
        <v>133</v>
      </c>
      <c r="C27" s="144" t="s">
        <v>134</v>
      </c>
      <c r="D27" s="144" t="s">
        <v>115</v>
      </c>
      <c r="E27" s="145">
        <v>100</v>
      </c>
      <c r="F27" s="145"/>
      <c r="G27" s="145"/>
      <c r="H27" s="145">
        <v>2.572</v>
      </c>
    </row>
    <row r="28" spans="1:8" s="2" customFormat="1" ht="34.5" customHeight="1">
      <c r="A28" s="143">
        <v>14</v>
      </c>
      <c r="B28" s="144" t="s">
        <v>135</v>
      </c>
      <c r="C28" s="144" t="s">
        <v>136</v>
      </c>
      <c r="D28" s="144" t="s">
        <v>115</v>
      </c>
      <c r="E28" s="145">
        <v>106.4</v>
      </c>
      <c r="F28" s="145"/>
      <c r="G28" s="145"/>
      <c r="H28" s="145">
        <v>0</v>
      </c>
    </row>
    <row r="29" spans="1:8" s="2" customFormat="1" ht="34.5" customHeight="1">
      <c r="A29" s="143">
        <v>56</v>
      </c>
      <c r="B29" s="144" t="s">
        <v>137</v>
      </c>
      <c r="C29" s="144" t="s">
        <v>138</v>
      </c>
      <c r="D29" s="144" t="s">
        <v>115</v>
      </c>
      <c r="E29" s="145">
        <v>300</v>
      </c>
      <c r="F29" s="145"/>
      <c r="G29" s="145"/>
      <c r="H29" s="145">
        <v>0</v>
      </c>
    </row>
    <row r="30" spans="1:8" s="2" customFormat="1" ht="24" customHeight="1">
      <c r="A30" s="143">
        <v>15</v>
      </c>
      <c r="B30" s="144" t="s">
        <v>139</v>
      </c>
      <c r="C30" s="144" t="s">
        <v>140</v>
      </c>
      <c r="D30" s="144" t="s">
        <v>115</v>
      </c>
      <c r="E30" s="145">
        <v>53.2</v>
      </c>
      <c r="F30" s="145"/>
      <c r="G30" s="145"/>
      <c r="H30" s="145">
        <v>1.368304</v>
      </c>
    </row>
    <row r="31" spans="1:8" s="2" customFormat="1" ht="24" customHeight="1">
      <c r="A31" s="143">
        <v>57</v>
      </c>
      <c r="B31" s="144" t="s">
        <v>141</v>
      </c>
      <c r="C31" s="144" t="s">
        <v>142</v>
      </c>
      <c r="D31" s="144" t="s">
        <v>115</v>
      </c>
      <c r="E31" s="145">
        <v>100</v>
      </c>
      <c r="F31" s="145"/>
      <c r="G31" s="145"/>
      <c r="H31" s="145">
        <v>2.572</v>
      </c>
    </row>
    <row r="32" spans="1:8" s="2" customFormat="1" ht="13.5" customHeight="1">
      <c r="A32" s="143">
        <v>16</v>
      </c>
      <c r="B32" s="144" t="s">
        <v>143</v>
      </c>
      <c r="C32" s="144" t="s">
        <v>144</v>
      </c>
      <c r="D32" s="144" t="s">
        <v>145</v>
      </c>
      <c r="E32" s="145">
        <v>7.6</v>
      </c>
      <c r="F32" s="145"/>
      <c r="G32" s="145"/>
      <c r="H32" s="145">
        <v>0</v>
      </c>
    </row>
    <row r="33" spans="1:8" s="2" customFormat="1" ht="24" customHeight="1">
      <c r="A33" s="143">
        <v>58</v>
      </c>
      <c r="B33" s="144" t="s">
        <v>146</v>
      </c>
      <c r="C33" s="144" t="s">
        <v>147</v>
      </c>
      <c r="D33" s="144" t="s">
        <v>115</v>
      </c>
      <c r="E33" s="145">
        <v>175.544</v>
      </c>
      <c r="F33" s="145"/>
      <c r="G33" s="145"/>
      <c r="H33" s="145">
        <v>0</v>
      </c>
    </row>
    <row r="34" spans="1:8" s="2" customFormat="1" ht="24" customHeight="1">
      <c r="A34" s="143">
        <v>59</v>
      </c>
      <c r="B34" s="144" t="s">
        <v>148</v>
      </c>
      <c r="C34" s="144" t="s">
        <v>149</v>
      </c>
      <c r="D34" s="144" t="s">
        <v>115</v>
      </c>
      <c r="E34" s="145">
        <v>477</v>
      </c>
      <c r="F34" s="145"/>
      <c r="G34" s="145"/>
      <c r="H34" s="145">
        <v>0</v>
      </c>
    </row>
    <row r="35" spans="1:8" s="2" customFormat="1" ht="34.5" customHeight="1">
      <c r="A35" s="143">
        <v>49</v>
      </c>
      <c r="B35" s="144" t="s">
        <v>150</v>
      </c>
      <c r="C35" s="144" t="s">
        <v>151</v>
      </c>
      <c r="D35" s="144" t="s">
        <v>115</v>
      </c>
      <c r="E35" s="145">
        <v>218.25</v>
      </c>
      <c r="F35" s="145"/>
      <c r="G35" s="145"/>
      <c r="H35" s="145">
        <v>0</v>
      </c>
    </row>
    <row r="36" spans="1:8" s="2" customFormat="1" ht="24" customHeight="1">
      <c r="A36" s="143">
        <v>17</v>
      </c>
      <c r="B36" s="144" t="s">
        <v>152</v>
      </c>
      <c r="C36" s="144" t="s">
        <v>153</v>
      </c>
      <c r="D36" s="144" t="s">
        <v>115</v>
      </c>
      <c r="E36" s="145">
        <v>49.856</v>
      </c>
      <c r="F36" s="145"/>
      <c r="G36" s="145"/>
      <c r="H36" s="145">
        <v>0</v>
      </c>
    </row>
    <row r="37" spans="1:8" s="2" customFormat="1" ht="24" customHeight="1">
      <c r="A37" s="143">
        <v>81</v>
      </c>
      <c r="B37" s="144" t="s">
        <v>154</v>
      </c>
      <c r="C37" s="144" t="s">
        <v>155</v>
      </c>
      <c r="D37" s="144" t="s">
        <v>120</v>
      </c>
      <c r="E37" s="145">
        <v>67.066</v>
      </c>
      <c r="F37" s="145"/>
      <c r="G37" s="145"/>
      <c r="H37" s="145">
        <v>0</v>
      </c>
    </row>
    <row r="38" spans="1:8" s="2" customFormat="1" ht="13.5" customHeight="1">
      <c r="A38" s="143">
        <v>82</v>
      </c>
      <c r="B38" s="144" t="s">
        <v>156</v>
      </c>
      <c r="C38" s="144" t="s">
        <v>157</v>
      </c>
      <c r="D38" s="144" t="s">
        <v>120</v>
      </c>
      <c r="E38" s="145">
        <v>67.066</v>
      </c>
      <c r="F38" s="145"/>
      <c r="G38" s="145"/>
      <c r="H38" s="145">
        <v>0</v>
      </c>
    </row>
    <row r="39" spans="1:8" s="2" customFormat="1" ht="24" customHeight="1">
      <c r="A39" s="143">
        <v>83</v>
      </c>
      <c r="B39" s="144" t="s">
        <v>158</v>
      </c>
      <c r="C39" s="144" t="s">
        <v>159</v>
      </c>
      <c r="D39" s="144" t="s">
        <v>120</v>
      </c>
      <c r="E39" s="145">
        <v>1676.65</v>
      </c>
      <c r="F39" s="145"/>
      <c r="G39" s="145"/>
      <c r="H39" s="145">
        <v>0</v>
      </c>
    </row>
    <row r="40" spans="1:8" s="2" customFormat="1" ht="24" customHeight="1">
      <c r="A40" s="143">
        <v>84</v>
      </c>
      <c r="B40" s="144" t="s">
        <v>160</v>
      </c>
      <c r="C40" s="144" t="s">
        <v>161</v>
      </c>
      <c r="D40" s="144" t="s">
        <v>120</v>
      </c>
      <c r="E40" s="145">
        <v>67.066</v>
      </c>
      <c r="F40" s="145"/>
      <c r="G40" s="145"/>
      <c r="H40" s="145">
        <v>0</v>
      </c>
    </row>
    <row r="41" spans="1:8" s="2" customFormat="1" ht="24" customHeight="1">
      <c r="A41" s="143">
        <v>85</v>
      </c>
      <c r="B41" s="144" t="s">
        <v>162</v>
      </c>
      <c r="C41" s="144" t="s">
        <v>163</v>
      </c>
      <c r="D41" s="144" t="s">
        <v>120</v>
      </c>
      <c r="E41" s="145">
        <v>335.33</v>
      </c>
      <c r="F41" s="145"/>
      <c r="G41" s="145"/>
      <c r="H41" s="145">
        <v>0</v>
      </c>
    </row>
    <row r="42" spans="1:8" s="2" customFormat="1" ht="24" customHeight="1">
      <c r="A42" s="143">
        <v>86</v>
      </c>
      <c r="B42" s="144" t="s">
        <v>164</v>
      </c>
      <c r="C42" s="144" t="s">
        <v>165</v>
      </c>
      <c r="D42" s="144" t="s">
        <v>120</v>
      </c>
      <c r="E42" s="145">
        <v>20.12</v>
      </c>
      <c r="F42" s="145"/>
      <c r="G42" s="145"/>
      <c r="H42" s="145">
        <v>0</v>
      </c>
    </row>
    <row r="43" spans="1:8" s="2" customFormat="1" ht="24" customHeight="1">
      <c r="A43" s="143">
        <v>87</v>
      </c>
      <c r="B43" s="144" t="s">
        <v>166</v>
      </c>
      <c r="C43" s="144" t="s">
        <v>167</v>
      </c>
      <c r="D43" s="144" t="s">
        <v>120</v>
      </c>
      <c r="E43" s="145">
        <v>30</v>
      </c>
      <c r="F43" s="145"/>
      <c r="G43" s="145"/>
      <c r="H43" s="145">
        <v>0</v>
      </c>
    </row>
    <row r="44" spans="1:8" s="2" customFormat="1" ht="13.5" customHeight="1">
      <c r="A44" s="143">
        <v>88</v>
      </c>
      <c r="B44" s="144" t="s">
        <v>168</v>
      </c>
      <c r="C44" s="144" t="s">
        <v>169</v>
      </c>
      <c r="D44" s="144" t="s">
        <v>170</v>
      </c>
      <c r="E44" s="145">
        <v>5</v>
      </c>
      <c r="F44" s="145"/>
      <c r="G44" s="145"/>
      <c r="H44" s="145">
        <v>0</v>
      </c>
    </row>
    <row r="45" spans="1:8" s="2" customFormat="1" ht="28.5" customHeight="1">
      <c r="A45" s="140"/>
      <c r="B45" s="141" t="s">
        <v>171</v>
      </c>
      <c r="C45" s="141" t="s">
        <v>172</v>
      </c>
      <c r="D45" s="141"/>
      <c r="E45" s="142"/>
      <c r="F45" s="142"/>
      <c r="G45" s="142"/>
      <c r="H45" s="142">
        <v>0</v>
      </c>
    </row>
    <row r="46" spans="1:8" s="2" customFormat="1" ht="24" customHeight="1">
      <c r="A46" s="143">
        <v>76</v>
      </c>
      <c r="B46" s="158" t="s">
        <v>173</v>
      </c>
      <c r="C46" s="158" t="s">
        <v>174</v>
      </c>
      <c r="D46" s="158" t="s">
        <v>120</v>
      </c>
      <c r="E46" s="159">
        <v>53.89</v>
      </c>
      <c r="F46" s="159"/>
      <c r="G46" s="159"/>
      <c r="H46" s="159">
        <v>0</v>
      </c>
    </row>
    <row r="47" spans="1:8" s="2" customFormat="1" ht="30.75" customHeight="1">
      <c r="A47" s="137"/>
      <c r="B47" s="138" t="s">
        <v>45</v>
      </c>
      <c r="C47" s="138" t="s">
        <v>175</v>
      </c>
      <c r="D47" s="138"/>
      <c r="E47" s="139"/>
      <c r="F47" s="139"/>
      <c r="G47" s="139"/>
      <c r="H47" s="139">
        <v>9.02801166</v>
      </c>
    </row>
    <row r="48" spans="1:8" s="2" customFormat="1" ht="28.5" customHeight="1">
      <c r="A48" s="140"/>
      <c r="B48" s="141" t="s">
        <v>176</v>
      </c>
      <c r="C48" s="141" t="s">
        <v>177</v>
      </c>
      <c r="D48" s="141"/>
      <c r="E48" s="142"/>
      <c r="F48" s="142"/>
      <c r="G48" s="142"/>
      <c r="H48" s="142">
        <v>0.048807</v>
      </c>
    </row>
    <row r="49" spans="1:8" s="2" customFormat="1" ht="24" customHeight="1">
      <c r="A49" s="143">
        <v>36</v>
      </c>
      <c r="B49" s="144" t="s">
        <v>178</v>
      </c>
      <c r="C49" s="144" t="s">
        <v>179</v>
      </c>
      <c r="D49" s="144" t="s">
        <v>145</v>
      </c>
      <c r="E49" s="145">
        <v>56.1</v>
      </c>
      <c r="F49" s="145"/>
      <c r="G49" s="145"/>
      <c r="H49" s="145">
        <v>0.024123</v>
      </c>
    </row>
    <row r="50" spans="1:8" s="2" customFormat="1" ht="24" customHeight="1">
      <c r="A50" s="146">
        <v>37</v>
      </c>
      <c r="B50" s="147" t="s">
        <v>180</v>
      </c>
      <c r="C50" s="147" t="s">
        <v>181</v>
      </c>
      <c r="D50" s="147" t="s">
        <v>145</v>
      </c>
      <c r="E50" s="148">
        <v>30.855</v>
      </c>
      <c r="F50" s="148"/>
      <c r="G50" s="148"/>
      <c r="H50" s="148">
        <v>0.024684</v>
      </c>
    </row>
    <row r="51" spans="1:8" s="2" customFormat="1" ht="24" customHeight="1">
      <c r="A51" s="143">
        <v>77</v>
      </c>
      <c r="B51" s="144" t="s">
        <v>182</v>
      </c>
      <c r="C51" s="144" t="s">
        <v>183</v>
      </c>
      <c r="D51" s="144" t="s">
        <v>120</v>
      </c>
      <c r="E51" s="145">
        <v>0.049</v>
      </c>
      <c r="F51" s="145"/>
      <c r="G51" s="145"/>
      <c r="H51" s="145">
        <v>0</v>
      </c>
    </row>
    <row r="52" spans="1:8" s="2" customFormat="1" ht="28.5" customHeight="1">
      <c r="A52" s="140"/>
      <c r="B52" s="141" t="s">
        <v>184</v>
      </c>
      <c r="C52" s="141" t="s">
        <v>185</v>
      </c>
      <c r="D52" s="141"/>
      <c r="E52" s="142"/>
      <c r="F52" s="142"/>
      <c r="G52" s="142"/>
      <c r="H52" s="142">
        <v>0.77597028</v>
      </c>
    </row>
    <row r="53" spans="1:8" s="2" customFormat="1" ht="13.5" customHeight="1">
      <c r="A53" s="143">
        <v>32</v>
      </c>
      <c r="B53" s="144" t="s">
        <v>186</v>
      </c>
      <c r="C53" s="144" t="s">
        <v>187</v>
      </c>
      <c r="D53" s="144" t="s">
        <v>115</v>
      </c>
      <c r="E53" s="145">
        <v>235.714</v>
      </c>
      <c r="F53" s="145"/>
      <c r="G53" s="145"/>
      <c r="H53" s="145">
        <v>0</v>
      </c>
    </row>
    <row r="54" spans="1:8" s="2" customFormat="1" ht="13.5" customHeight="1">
      <c r="A54" s="146">
        <v>33</v>
      </c>
      <c r="B54" s="147" t="s">
        <v>188</v>
      </c>
      <c r="C54" s="147" t="s">
        <v>189</v>
      </c>
      <c r="D54" s="147" t="s">
        <v>115</v>
      </c>
      <c r="E54" s="148">
        <v>271.071</v>
      </c>
      <c r="F54" s="148"/>
      <c r="G54" s="148"/>
      <c r="H54" s="148">
        <v>0.04879278</v>
      </c>
    </row>
    <row r="55" spans="1:8" s="2" customFormat="1" ht="12" customHeight="1">
      <c r="A55" s="149"/>
      <c r="B55" s="150"/>
      <c r="C55" s="150" t="s">
        <v>190</v>
      </c>
      <c r="D55" s="150"/>
      <c r="E55" s="151"/>
      <c r="F55" s="151"/>
      <c r="G55" s="151"/>
      <c r="H55" s="151"/>
    </row>
    <row r="56" spans="1:8" s="2" customFormat="1" ht="24" customHeight="1">
      <c r="A56" s="143">
        <v>11</v>
      </c>
      <c r="B56" s="144" t="s">
        <v>191</v>
      </c>
      <c r="C56" s="144" t="s">
        <v>192</v>
      </c>
      <c r="D56" s="144" t="s">
        <v>115</v>
      </c>
      <c r="E56" s="145">
        <v>235.714</v>
      </c>
      <c r="F56" s="145"/>
      <c r="G56" s="145"/>
      <c r="H56" s="145">
        <v>0</v>
      </c>
    </row>
    <row r="57" spans="1:8" s="2" customFormat="1" ht="24" customHeight="1">
      <c r="A57" s="143">
        <v>12</v>
      </c>
      <c r="B57" s="144" t="s">
        <v>193</v>
      </c>
      <c r="C57" s="144" t="s">
        <v>194</v>
      </c>
      <c r="D57" s="144" t="s">
        <v>115</v>
      </c>
      <c r="E57" s="145">
        <v>235.714</v>
      </c>
      <c r="F57" s="145"/>
      <c r="G57" s="145"/>
      <c r="H57" s="145">
        <v>0</v>
      </c>
    </row>
    <row r="58" spans="1:8" s="2" customFormat="1" ht="24" customHeight="1">
      <c r="A58" s="143">
        <v>93</v>
      </c>
      <c r="B58" s="144" t="s">
        <v>195</v>
      </c>
      <c r="C58" s="144" t="s">
        <v>196</v>
      </c>
      <c r="D58" s="144" t="s">
        <v>115</v>
      </c>
      <c r="E58" s="145">
        <v>235.714</v>
      </c>
      <c r="F58" s="145"/>
      <c r="G58" s="145"/>
      <c r="H58" s="145">
        <v>0.2121426</v>
      </c>
    </row>
    <row r="59" spans="1:8" s="2" customFormat="1" ht="24" customHeight="1">
      <c r="A59" s="146">
        <v>94</v>
      </c>
      <c r="B59" s="147" t="s">
        <v>197</v>
      </c>
      <c r="C59" s="147" t="s">
        <v>198</v>
      </c>
      <c r="D59" s="147" t="s">
        <v>115</v>
      </c>
      <c r="E59" s="148">
        <v>271.071</v>
      </c>
      <c r="F59" s="148"/>
      <c r="G59" s="148"/>
      <c r="H59" s="148">
        <v>0.5150349</v>
      </c>
    </row>
    <row r="60" spans="1:8" s="2" customFormat="1" ht="24" customHeight="1">
      <c r="A60" s="143">
        <v>78</v>
      </c>
      <c r="B60" s="144" t="s">
        <v>199</v>
      </c>
      <c r="C60" s="144" t="s">
        <v>200</v>
      </c>
      <c r="D60" s="144" t="s">
        <v>120</v>
      </c>
      <c r="E60" s="145">
        <v>0.776</v>
      </c>
      <c r="F60" s="145"/>
      <c r="G60" s="145"/>
      <c r="H60" s="145">
        <v>0</v>
      </c>
    </row>
    <row r="61" spans="1:8" s="2" customFormat="1" ht="28.5" customHeight="1">
      <c r="A61" s="140"/>
      <c r="B61" s="141" t="s">
        <v>201</v>
      </c>
      <c r="C61" s="141" t="s">
        <v>202</v>
      </c>
      <c r="D61" s="141"/>
      <c r="E61" s="142"/>
      <c r="F61" s="142"/>
      <c r="G61" s="142"/>
      <c r="H61" s="142">
        <v>7.60836826</v>
      </c>
    </row>
    <row r="62" spans="1:8" s="2" customFormat="1" ht="24" customHeight="1">
      <c r="A62" s="143">
        <v>29</v>
      </c>
      <c r="B62" s="144" t="s">
        <v>203</v>
      </c>
      <c r="C62" s="144" t="s">
        <v>204</v>
      </c>
      <c r="D62" s="144" t="s">
        <v>115</v>
      </c>
      <c r="E62" s="145">
        <v>235.714</v>
      </c>
      <c r="F62" s="145"/>
      <c r="G62" s="145"/>
      <c r="H62" s="145">
        <v>0.53978506</v>
      </c>
    </row>
    <row r="63" spans="1:8" s="2" customFormat="1" ht="13.5" customHeight="1">
      <c r="A63" s="146">
        <v>30</v>
      </c>
      <c r="B63" s="147" t="s">
        <v>205</v>
      </c>
      <c r="C63" s="147" t="s">
        <v>206</v>
      </c>
      <c r="D63" s="147" t="s">
        <v>115</v>
      </c>
      <c r="E63" s="148">
        <v>240.428</v>
      </c>
      <c r="F63" s="148"/>
      <c r="G63" s="148"/>
      <c r="H63" s="148">
        <v>3.60642</v>
      </c>
    </row>
    <row r="64" spans="1:8" s="2" customFormat="1" ht="13.5" customHeight="1">
      <c r="A64" s="146">
        <v>31</v>
      </c>
      <c r="B64" s="147" t="s">
        <v>207</v>
      </c>
      <c r="C64" s="147" t="s">
        <v>208</v>
      </c>
      <c r="D64" s="147" t="s">
        <v>115</v>
      </c>
      <c r="E64" s="148">
        <v>240.428</v>
      </c>
      <c r="F64" s="148"/>
      <c r="G64" s="148"/>
      <c r="H64" s="148">
        <v>3.4621632</v>
      </c>
    </row>
    <row r="65" spans="1:8" s="2" customFormat="1" ht="13.5" customHeight="1">
      <c r="A65" s="143">
        <v>79</v>
      </c>
      <c r="B65" s="144" t="s">
        <v>209</v>
      </c>
      <c r="C65" s="144" t="s">
        <v>210</v>
      </c>
      <c r="D65" s="144" t="s">
        <v>120</v>
      </c>
      <c r="E65" s="145">
        <v>7.608</v>
      </c>
      <c r="F65" s="145"/>
      <c r="G65" s="145"/>
      <c r="H65" s="145">
        <v>0</v>
      </c>
    </row>
    <row r="66" spans="1:8" s="2" customFormat="1" ht="28.5" customHeight="1">
      <c r="A66" s="140"/>
      <c r="B66" s="141" t="s">
        <v>211</v>
      </c>
      <c r="C66" s="141" t="s">
        <v>212</v>
      </c>
      <c r="D66" s="141"/>
      <c r="E66" s="142"/>
      <c r="F66" s="142"/>
      <c r="G66" s="142"/>
      <c r="H66" s="142">
        <v>0.153305</v>
      </c>
    </row>
    <row r="67" spans="1:8" s="2" customFormat="1" ht="24" customHeight="1">
      <c r="A67" s="143">
        <v>45</v>
      </c>
      <c r="B67" s="144" t="s">
        <v>213</v>
      </c>
      <c r="C67" s="144" t="s">
        <v>214</v>
      </c>
      <c r="D67" s="144" t="s">
        <v>145</v>
      </c>
      <c r="E67" s="145">
        <v>13</v>
      </c>
      <c r="F67" s="145"/>
      <c r="G67" s="145"/>
      <c r="H67" s="145">
        <v>0.10569</v>
      </c>
    </row>
    <row r="68" spans="1:8" s="2" customFormat="1" ht="24" customHeight="1">
      <c r="A68" s="143">
        <v>3</v>
      </c>
      <c r="B68" s="144" t="s">
        <v>215</v>
      </c>
      <c r="C68" s="144" t="s">
        <v>216</v>
      </c>
      <c r="D68" s="144" t="s">
        <v>145</v>
      </c>
      <c r="E68" s="145">
        <v>24.7</v>
      </c>
      <c r="F68" s="145"/>
      <c r="G68" s="145"/>
      <c r="H68" s="145">
        <v>0</v>
      </c>
    </row>
    <row r="69" spans="1:8" s="2" customFormat="1" ht="24" customHeight="1">
      <c r="A69" s="143">
        <v>42</v>
      </c>
      <c r="B69" s="144" t="s">
        <v>217</v>
      </c>
      <c r="C69" s="144" t="s">
        <v>218</v>
      </c>
      <c r="D69" s="144" t="s">
        <v>145</v>
      </c>
      <c r="E69" s="145">
        <v>63.5</v>
      </c>
      <c r="F69" s="145"/>
      <c r="G69" s="145"/>
      <c r="H69" s="145">
        <v>0.015875</v>
      </c>
    </row>
    <row r="70" spans="1:8" s="2" customFormat="1" ht="24" customHeight="1">
      <c r="A70" s="143">
        <v>2</v>
      </c>
      <c r="B70" s="144" t="s">
        <v>219</v>
      </c>
      <c r="C70" s="144" t="s">
        <v>220</v>
      </c>
      <c r="D70" s="144" t="s">
        <v>145</v>
      </c>
      <c r="E70" s="145">
        <v>23.8</v>
      </c>
      <c r="F70" s="145"/>
      <c r="G70" s="145"/>
      <c r="H70" s="145">
        <v>0</v>
      </c>
    </row>
    <row r="71" spans="1:8" s="2" customFormat="1" ht="13.5" customHeight="1">
      <c r="A71" s="143">
        <v>10</v>
      </c>
      <c r="B71" s="144" t="s">
        <v>221</v>
      </c>
      <c r="C71" s="144" t="s">
        <v>222</v>
      </c>
      <c r="D71" s="144" t="s">
        <v>145</v>
      </c>
      <c r="E71" s="145">
        <v>58</v>
      </c>
      <c r="F71" s="145"/>
      <c r="G71" s="145"/>
      <c r="H71" s="145">
        <v>0</v>
      </c>
    </row>
    <row r="72" spans="1:8" s="2" customFormat="1" ht="24" customHeight="1">
      <c r="A72" s="143">
        <v>4</v>
      </c>
      <c r="B72" s="144" t="s">
        <v>223</v>
      </c>
      <c r="C72" s="144" t="s">
        <v>224</v>
      </c>
      <c r="D72" s="144" t="s">
        <v>115</v>
      </c>
      <c r="E72" s="145">
        <v>29.5</v>
      </c>
      <c r="F72" s="145"/>
      <c r="G72" s="145"/>
      <c r="H72" s="145">
        <v>0</v>
      </c>
    </row>
    <row r="73" spans="1:8" s="2" customFormat="1" ht="24" customHeight="1">
      <c r="A73" s="143">
        <v>9</v>
      </c>
      <c r="B73" s="144" t="s">
        <v>225</v>
      </c>
      <c r="C73" s="144" t="s">
        <v>226</v>
      </c>
      <c r="D73" s="144" t="s">
        <v>170</v>
      </c>
      <c r="E73" s="145">
        <v>20</v>
      </c>
      <c r="F73" s="145"/>
      <c r="G73" s="145"/>
      <c r="H73" s="145">
        <v>0</v>
      </c>
    </row>
    <row r="74" spans="1:8" s="2" customFormat="1" ht="24" customHeight="1">
      <c r="A74" s="143">
        <v>43</v>
      </c>
      <c r="B74" s="144" t="s">
        <v>227</v>
      </c>
      <c r="C74" s="144" t="s">
        <v>228</v>
      </c>
      <c r="D74" s="144" t="s">
        <v>145</v>
      </c>
      <c r="E74" s="145">
        <v>25</v>
      </c>
      <c r="F74" s="145"/>
      <c r="G74" s="145"/>
      <c r="H74" s="145">
        <v>0.0285</v>
      </c>
    </row>
    <row r="75" spans="1:8" s="2" customFormat="1" ht="24" customHeight="1">
      <c r="A75" s="143">
        <v>8</v>
      </c>
      <c r="B75" s="144" t="s">
        <v>229</v>
      </c>
      <c r="C75" s="144" t="s">
        <v>230</v>
      </c>
      <c r="D75" s="144" t="s">
        <v>145</v>
      </c>
      <c r="E75" s="145">
        <v>10.38</v>
      </c>
      <c r="F75" s="145"/>
      <c r="G75" s="145"/>
      <c r="H75" s="145">
        <v>0</v>
      </c>
    </row>
    <row r="76" spans="1:8" s="2" customFormat="1" ht="24" customHeight="1">
      <c r="A76" s="143">
        <v>7</v>
      </c>
      <c r="B76" s="144" t="s">
        <v>231</v>
      </c>
      <c r="C76" s="144" t="s">
        <v>232</v>
      </c>
      <c r="D76" s="144" t="s">
        <v>145</v>
      </c>
      <c r="E76" s="145">
        <v>29.7</v>
      </c>
      <c r="F76" s="145"/>
      <c r="G76" s="145"/>
      <c r="H76" s="145">
        <v>0</v>
      </c>
    </row>
    <row r="77" spans="1:8" s="2" customFormat="1" ht="24" customHeight="1">
      <c r="A77" s="143">
        <v>44</v>
      </c>
      <c r="B77" s="144" t="s">
        <v>233</v>
      </c>
      <c r="C77" s="144" t="s">
        <v>234</v>
      </c>
      <c r="D77" s="144" t="s">
        <v>145</v>
      </c>
      <c r="E77" s="145">
        <v>9</v>
      </c>
      <c r="F77" s="145"/>
      <c r="G77" s="145"/>
      <c r="H77" s="145">
        <v>0.00324</v>
      </c>
    </row>
    <row r="78" spans="1:8" s="2" customFormat="1" ht="24" customHeight="1">
      <c r="A78" s="143">
        <v>5</v>
      </c>
      <c r="B78" s="144" t="s">
        <v>235</v>
      </c>
      <c r="C78" s="144" t="s">
        <v>236</v>
      </c>
      <c r="D78" s="144" t="s">
        <v>145</v>
      </c>
      <c r="E78" s="145">
        <v>9</v>
      </c>
      <c r="F78" s="145"/>
      <c r="G78" s="145"/>
      <c r="H78" s="145">
        <v>0</v>
      </c>
    </row>
    <row r="79" spans="1:8" s="2" customFormat="1" ht="24" customHeight="1">
      <c r="A79" s="143">
        <v>6</v>
      </c>
      <c r="B79" s="144" t="s">
        <v>237</v>
      </c>
      <c r="C79" s="144" t="s">
        <v>238</v>
      </c>
      <c r="D79" s="144" t="s">
        <v>170</v>
      </c>
      <c r="E79" s="145">
        <v>2</v>
      </c>
      <c r="F79" s="145"/>
      <c r="G79" s="145"/>
      <c r="H79" s="145">
        <v>0</v>
      </c>
    </row>
    <row r="80" spans="1:8" s="2" customFormat="1" ht="24" customHeight="1">
      <c r="A80" s="143">
        <v>80</v>
      </c>
      <c r="B80" s="144" t="s">
        <v>239</v>
      </c>
      <c r="C80" s="144" t="s">
        <v>240</v>
      </c>
      <c r="D80" s="144" t="s">
        <v>120</v>
      </c>
      <c r="E80" s="145">
        <v>0.153</v>
      </c>
      <c r="F80" s="145"/>
      <c r="G80" s="145"/>
      <c r="H80" s="145">
        <v>0</v>
      </c>
    </row>
    <row r="81" spans="1:8" s="2" customFormat="1" ht="30.75" customHeight="1">
      <c r="A81" s="137"/>
      <c r="B81" s="138" t="s">
        <v>241</v>
      </c>
      <c r="C81" s="138" t="s">
        <v>242</v>
      </c>
      <c r="D81" s="138"/>
      <c r="E81" s="139"/>
      <c r="F81" s="139"/>
      <c r="G81" s="139"/>
      <c r="H81" s="139">
        <v>0</v>
      </c>
    </row>
    <row r="82" spans="1:8" s="2" customFormat="1" ht="28.5" customHeight="1">
      <c r="A82" s="140"/>
      <c r="B82" s="141" t="s">
        <v>243</v>
      </c>
      <c r="C82" s="141" t="s">
        <v>244</v>
      </c>
      <c r="D82" s="141"/>
      <c r="E82" s="142"/>
      <c r="F82" s="142"/>
      <c r="G82" s="142"/>
      <c r="H82" s="142">
        <v>0</v>
      </c>
    </row>
    <row r="83" spans="1:8" s="2" customFormat="1" ht="13.5" customHeight="1">
      <c r="A83" s="143">
        <v>70</v>
      </c>
      <c r="B83" s="144" t="s">
        <v>246</v>
      </c>
      <c r="C83" s="144" t="s">
        <v>247</v>
      </c>
      <c r="D83" s="144" t="s">
        <v>245</v>
      </c>
      <c r="E83" s="145">
        <v>1</v>
      </c>
      <c r="F83" s="145"/>
      <c r="G83" s="145"/>
      <c r="H83" s="145">
        <v>0</v>
      </c>
    </row>
    <row r="84" spans="1:8" s="2" customFormat="1" ht="30.75" customHeight="1">
      <c r="A84" s="152"/>
      <c r="B84" s="153"/>
      <c r="C84" s="153" t="s">
        <v>248</v>
      </c>
      <c r="D84" s="153"/>
      <c r="E84" s="154"/>
      <c r="F84" s="154"/>
      <c r="G84" s="154">
        <f>G81+G66+G61+G52+G48+G45+G25+G20+G14</f>
        <v>0</v>
      </c>
      <c r="H84" s="154">
        <v>88.0685905</v>
      </c>
    </row>
  </sheetData>
  <sheetProtection/>
  <mergeCells count="2">
    <mergeCell ref="A1:H1"/>
    <mergeCell ref="A8:C8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97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peto</dc:creator>
  <cp:keywords/>
  <dc:description/>
  <cp:lastModifiedBy>VIKI</cp:lastModifiedBy>
  <cp:lastPrinted>2020-01-15T06:11:32Z</cp:lastPrinted>
  <dcterms:created xsi:type="dcterms:W3CDTF">2020-01-15T05:40:10Z</dcterms:created>
  <dcterms:modified xsi:type="dcterms:W3CDTF">2020-01-30T11:54:16Z</dcterms:modified>
  <cp:category/>
  <cp:version/>
  <cp:contentType/>
  <cp:contentStatus/>
</cp:coreProperties>
</file>