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296" tabRatio="500" activeTab="1"/>
  </bookViews>
  <sheets>
    <sheet name="krycí list" sheetId="1" r:id="rId1"/>
    <sheet name="Ihrisko v obci  Malá Ida" sheetId="2" r:id="rId2"/>
  </sheets>
  <definedNames/>
  <calcPr fullCalcOnLoad="1"/>
</workbook>
</file>

<file path=xl/sharedStrings.xml><?xml version="1.0" encoding="utf-8"?>
<sst xmlns="http://schemas.openxmlformats.org/spreadsheetml/2006/main" count="271" uniqueCount="202">
  <si>
    <t xml:space="preserve">ROZPOČET  </t>
  </si>
  <si>
    <t>Stavba:   Ihrisko v obci  Malá Ida</t>
  </si>
  <si>
    <t xml:space="preserve">Objekt:   </t>
  </si>
  <si>
    <t xml:space="preserve">Objednávateľ:   </t>
  </si>
  <si>
    <t xml:space="preserve">Zhotoviteľ:   </t>
  </si>
  <si>
    <t xml:space="preserve">Spracoval:   </t>
  </si>
  <si>
    <t xml:space="preserve">Miesto:  </t>
  </si>
  <si>
    <t>Dátum:   7/2019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</si>
  <si>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</si>
  <si>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</si>
  <si>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</si>
  <si>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</si>
  <si>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</si>
  <si>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</si>
  <si>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</si>
  <si>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</si>
  <si>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</si>
  <si>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</si>
  <si>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</si>
  <si>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</si>
  <si>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</si>
  <si>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</si>
  <si>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</si>
  <si>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</si>
  <si>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01</t>
  </si>
  <si>
    <t xml:space="preserve">Zemné práce   </t>
  </si>
  <si>
    <t>0103</t>
  </si>
  <si>
    <t xml:space="preserve">Hĺbené vykopávky   </t>
  </si>
  <si>
    <t xml:space="preserve">Hĺbenie nezapažených jám a zárezov, okrem zárezov so šikmými stenami pre podzemné vedenie, s urovnaním dna do predpísaného profilu a spádu, s prípadným nutným premiestnením vo výkopisku a ďalej buď s premiestnením výkopu na priľahlom teréne na vzdialenosť do 3 m od okraja v hornine 3 do 100 m3          </t>
  </si>
  <si>
    <t>m3</t>
  </si>
  <si>
    <t>05</t>
  </si>
  <si>
    <t xml:space="preserve">Búracie práce a demolácie   </t>
  </si>
  <si>
    <t>0501</t>
  </si>
  <si>
    <t xml:space="preserve">Búranie konštrukcií   </t>
  </si>
  <si>
    <t>05010406002200</t>
  </si>
  <si>
    <t xml:space="preserve">Búranie nosnej konštrukcie trámovej, roštovej, vzperadlovej a vešadlovej z dreva mäkk.,  -0,57000t   </t>
  </si>
  <si>
    <t>05010506002210R21</t>
  </si>
  <si>
    <t xml:space="preserve">Búranie drevených podláh z drevoplastových dosiek z dreva tvrd., -0,8000 t   </t>
  </si>
  <si>
    <t>HSV</t>
  </si>
  <si>
    <t xml:space="preserve">Práce a dodávky HSV   </t>
  </si>
  <si>
    <t>Odstránenie ornice alebo lesnej pôdy s vodorovným premiestnením na hromady v mieste upotrebenia alebo na dočasné skládky so zložením na vzdialenosť do 50 m, ručne  hr. do 150 mm</t>
  </si>
  <si>
    <t>131211111</t>
  </si>
  <si>
    <t xml:space="preserve">Hĺbenie jám v  hornine tr.3 nesúdržných - ručným náradím   </t>
  </si>
  <si>
    <t>162201201</t>
  </si>
  <si>
    <t xml:space="preserve">Vodorovné premiestnenie výkopu nosením bez naloženia , avšak s vyprázdnením nádoby na hromady alebo do dopravného prostriedku na vzdialenosť do 10 m horniny 1 až 4   </t>
  </si>
  <si>
    <t xml:space="preserve">Komunikácie   </t>
  </si>
  <si>
    <t>564211111</t>
  </si>
  <si>
    <t xml:space="preserve">Podklad alebo podsyp zo štrkopiesku s rozprestretím, vlhčením a zhutnením, po zhutnení hr. 50 mm   </t>
  </si>
  <si>
    <t>m2</t>
  </si>
  <si>
    <t xml:space="preserve">Betón STN EN 206-1-C 16/20-XC1 (SK)-Cl 1,0-Dmax 16 - S1 z cementu portlandského   </t>
  </si>
  <si>
    <t>564251111</t>
  </si>
  <si>
    <t xml:space="preserve">Podklad alebo podsyp zo štrkopiesku s rozprestretím, vlhčením a zhutnením, po zhutnení hr. 150 mm   </t>
  </si>
  <si>
    <t>'596610031R</t>
  </si>
  <si>
    <t xml:space="preserve">Kladenie gumovej dlažby 1000 x 1000 x 40 mm na betónové alebo asfaltové podkladové vrstvy   </t>
  </si>
  <si>
    <t>'2721000023R</t>
  </si>
  <si>
    <t xml:space="preserve">Gumová dlažba EASY (červená, 1000 x 1000 x 40 mm)   </t>
  </si>
  <si>
    <t>9</t>
  </si>
  <si>
    <t xml:space="preserve">Ostatné konštrukcie a práce-búranie   </t>
  </si>
  <si>
    <t>Osadenie záhonového obrubníka betónového, so zhotovením lôžka z betónu prostého tr. C 12/15, hr.50 až 100 mm so zaliatím a zatrením škár cementovou maltou bez bočnej opory</t>
  </si>
  <si>
    <t>m</t>
  </si>
  <si>
    <t xml:space="preserve">5921B0117 </t>
  </si>
  <si>
    <t xml:space="preserve">Obrubník parkový Premac 100x20x5cm sivý       </t>
  </si>
  <si>
    <t>ks</t>
  </si>
  <si>
    <t>936104211R1</t>
  </si>
  <si>
    <t xml:space="preserve">osadednie a montáž vežovej zostavy   </t>
  </si>
  <si>
    <t>5538172312R1</t>
  </si>
  <si>
    <t xml:space="preserve">vežová zostava z nerezu s dvomi vežami, s dvomi šmýkalkami, s lanovým chodníkom, oblúkovým výlezom , s ramenom s reťazovými hojdačkami a monkey dráhov na vešanie, s ihlanovými  strechami so šíndľami,výška pádu 1,3 m   </t>
  </si>
  <si>
    <t>936940002R3</t>
  </si>
  <si>
    <t xml:space="preserve">Osadenie a montáž lamnovej pyramídy   </t>
  </si>
  <si>
    <t>5538172039R3</t>
  </si>
  <si>
    <t xml:space="preserve">lanová pyramída  -Lanový lezecký  hrací prvok  z lana  s oceľovou  výstužou  ,   v tvare  ihlana  s výškou 2,5m , s nerezovým stredovým    stĺpom, a štyrmi  kotviacimi   základmi ,  kritická   výška  pádu  1,0 m, certifikované podľa  STN EN  1176   </t>
  </si>
  <si>
    <t>936940001R4</t>
  </si>
  <si>
    <t xml:space="preserve">Osadenie  a montáž   zvieratka v tvare zajaca z  EPDM granulátu   </t>
  </si>
  <si>
    <t>5538172462R4</t>
  </si>
  <si>
    <t xml:space="preserve">detský prvok v tvare polgule, zajac z   gumového EPDM   granulátu   </t>
  </si>
  <si>
    <t>936940002R5</t>
  </si>
  <si>
    <t xml:space="preserve">Osadenie  a montáž   zvieratka v tvare lienky z  EPDM granulátu   </t>
  </si>
  <si>
    <t>5538172462R5</t>
  </si>
  <si>
    <t xml:space="preserve">detský prvok v tvare polgule, lienka  z   gumového EPDM   granulátu   </t>
  </si>
  <si>
    <t>936940002R6</t>
  </si>
  <si>
    <t xml:space="preserve">Osadenie  a montáž   kresliacej tabule   </t>
  </si>
  <si>
    <t>5538172483R6</t>
  </si>
  <si>
    <t xml:space="preserve">kresliaca tabula pre kreslenie s kriedami s konštrukiou z nerezu s poličkou a strieškou a  predznačenými  základnými tvarmi   </t>
  </si>
  <si>
    <t>936940001R7</t>
  </si>
  <si>
    <t xml:space="preserve">montáž a osadenie  pružinovej hojdačky   </t>
  </si>
  <si>
    <t>5538172606R7</t>
  </si>
  <si>
    <t xml:space="preserve">pružinová hojdačka z  HDPE plastu v  tvare šteniatka   </t>
  </si>
  <si>
    <t>5538172609R8</t>
  </si>
  <si>
    <t xml:space="preserve">pružinová hojdačka z  HPDE  v  tvare mačiatka   </t>
  </si>
  <si>
    <t>936940002R9</t>
  </si>
  <si>
    <t xml:space="preserve">Osadenie a montáž váhadlovej hojdačky pre dve deti   </t>
  </si>
  <si>
    <t>5538172369R9</t>
  </si>
  <si>
    <t xml:space="preserve">Váhadlová hojdačka nerezová pre dve deti   </t>
  </si>
  <si>
    <t>936940003R11</t>
  </si>
  <si>
    <t xml:space="preserve">Osadenie a montáž fitness zariadenie orbitrek   </t>
  </si>
  <si>
    <t>5538172699R11</t>
  </si>
  <si>
    <t xml:space="preserve">vonkajší  fitness prvok  na posilenenie celého tela  s  pohybom :orbitrek   </t>
  </si>
  <si>
    <t>936940003R12</t>
  </si>
  <si>
    <t xml:space="preserve">Osadenie a montáž fitness zariadenia:  veslovanie   </t>
  </si>
  <si>
    <t>5538172699R12</t>
  </si>
  <si>
    <t xml:space="preserve">vonkajší  fitness prvok  na posilenenie celého tela  s  pohybom :veslovanie   </t>
  </si>
  <si>
    <t>936940003R13</t>
  </si>
  <si>
    <t xml:space="preserve">Osadenie a montáž fitness zariadenia:  chodenie   </t>
  </si>
  <si>
    <t>5538172699R13</t>
  </si>
  <si>
    <t xml:space="preserve">vonkajší  fitness prvok  na posilenenie tela  s  pohybom : chodenie   </t>
  </si>
  <si>
    <t>936940003R14</t>
  </si>
  <si>
    <t xml:space="preserve">Osadenie a montáž fitness zariadenia:  odtláčanie nohami pre dve osoby   </t>
  </si>
  <si>
    <t>5538172699R14</t>
  </si>
  <si>
    <t xml:space="preserve">vonkajší  fitness prvok  na posilenenie tela  s  pohybom :  odtláčnanie nohami pre dve osoby   </t>
  </si>
  <si>
    <t>5538172699R15</t>
  </si>
  <si>
    <t xml:space="preserve">zemná trampolína 1,5x1,5m   </t>
  </si>
  <si>
    <t>936940003R15</t>
  </si>
  <si>
    <t xml:space="preserve">Osadenie a montáž zemnej trampolíny 1,5x1,5m   </t>
  </si>
  <si>
    <t xml:space="preserve">Celkom   </t>
  </si>
  <si>
    <t>KRYCÍ LIST ROZPOČTU</t>
  </si>
  <si>
    <t>Názov stavby</t>
  </si>
  <si>
    <t>Ihrisko v obci  Malá Ida</t>
  </si>
  <si>
    <t>JKSO</t>
  </si>
  <si>
    <t>Názov objektu</t>
  </si>
  <si>
    <t>EČO</t>
  </si>
  <si>
    <t xml:space="preserve">   </t>
  </si>
  <si>
    <t>Miesto</t>
  </si>
  <si>
    <t>IČO</t>
  </si>
  <si>
    <t>DIČ</t>
  </si>
  <si>
    <t>Objednávateľ</t>
  </si>
  <si>
    <t>Projektant</t>
  </si>
  <si>
    <t>Zhotoviteľ</t>
  </si>
  <si>
    <t>Spracoval</t>
  </si>
  <si>
    <t>Rozpočet číslo</t>
  </si>
  <si>
    <t>Dňa</t>
  </si>
  <si>
    <t>Merné a účelové jednotky</t>
  </si>
  <si>
    <t>Počet</t>
  </si>
  <si>
    <t>Náklady / 1 MJ</t>
  </si>
  <si>
    <t xml:space="preserve">Rozpočtové náklady v </t>
  </si>
  <si>
    <t>EUR</t>
  </si>
  <si>
    <t>A</t>
  </si>
  <si>
    <t>Základné rozpočtové náklady</t>
  </si>
  <si>
    <t>B</t>
  </si>
  <si>
    <t>Doplnkové náklady</t>
  </si>
  <si>
    <t>C</t>
  </si>
  <si>
    <t>Vedľajšie rozpočtové náklady</t>
  </si>
  <si>
    <t>KP</t>
  </si>
  <si>
    <t>45.1</t>
  </si>
  <si>
    <t xml:space="preserve">Prípravné a zemné práce   </t>
  </si>
  <si>
    <t>Dodávky</t>
  </si>
  <si>
    <t>10</t>
  </si>
  <si>
    <t>Práce nadčas</t>
  </si>
  <si>
    <t>0</t>
  </si>
  <si>
    <t>15</t>
  </si>
  <si>
    <t xml:space="preserve">GZS   </t>
  </si>
  <si>
    <t>Montáž</t>
  </si>
  <si>
    <t>11</t>
  </si>
  <si>
    <t>Bez pevnej podlahy</t>
  </si>
  <si>
    <t>16</t>
  </si>
  <si>
    <t xml:space="preserve">Projektové práce   </t>
  </si>
  <si>
    <t>45.2</t>
  </si>
  <si>
    <t xml:space="preserve">Práce na hrubej stavbe   </t>
  </si>
  <si>
    <t>12</t>
  </si>
  <si>
    <t>Kultúrna pamiatka</t>
  </si>
  <si>
    <t>17</t>
  </si>
  <si>
    <t xml:space="preserve">Sťažené podmienky   </t>
  </si>
  <si>
    <t>13</t>
  </si>
  <si>
    <t>18</t>
  </si>
  <si>
    <t xml:space="preserve">Vplyv prostredia   </t>
  </si>
  <si>
    <t>45.3</t>
  </si>
  <si>
    <t xml:space="preserve">Stavebno-inštalačné práce   </t>
  </si>
  <si>
    <t>19</t>
  </si>
  <si>
    <t xml:space="preserve">Iné VRN   </t>
  </si>
  <si>
    <t>20</t>
  </si>
  <si>
    <t>VRN z rozpočtu</t>
  </si>
  <si>
    <t>45.4</t>
  </si>
  <si>
    <t xml:space="preserve">Kompletačné a dokončovacie práce   </t>
  </si>
  <si>
    <t>ZRN ( 45.1 - 45.4 )</t>
  </si>
  <si>
    <t>14</t>
  </si>
  <si>
    <t>DN ( r. 10 - 13 )</t>
  </si>
  <si>
    <t>21</t>
  </si>
  <si>
    <t>VRN ( r.15 - 20 )</t>
  </si>
  <si>
    <t>22</t>
  </si>
  <si>
    <t>HZS</t>
  </si>
  <si>
    <t>23</t>
  </si>
  <si>
    <t>Kompl. činnosť</t>
  </si>
  <si>
    <t>24</t>
  </si>
  <si>
    <t>Ostatné náklady</t>
  </si>
  <si>
    <t>D</t>
  </si>
  <si>
    <t>Celkové náklady</t>
  </si>
  <si>
    <t>25</t>
  </si>
  <si>
    <t>Súčet 9,14,21-24</t>
  </si>
  <si>
    <t>Dátum a podpis</t>
  </si>
  <si>
    <t>Pečiatka</t>
  </si>
  <si>
    <t>26</t>
  </si>
  <si>
    <t>DPH</t>
  </si>
  <si>
    <t xml:space="preserve">% z </t>
  </si>
  <si>
    <t>27</t>
  </si>
  <si>
    <t>Cena s DPH ( r. 25 - 26 )</t>
  </si>
  <si>
    <t>E</t>
  </si>
  <si>
    <t xml:space="preserve"> Prípočty a odpočty</t>
  </si>
  <si>
    <t>28</t>
  </si>
  <si>
    <t>Dodávky objednávateľa</t>
  </si>
  <si>
    <t>29</t>
  </si>
  <si>
    <t>Kĺzavá doložka</t>
  </si>
  <si>
    <t>30</t>
  </si>
  <si>
    <t>Zvýhodnenie + -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</si>
</sst>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##0.0;\-###0.0"/>
    <numFmt numFmtId="167" formatCode="#,##0.00;\-#,##0.00"/>
    <numFmt numFmtId="168" formatCode="0.00%;\-0.00%"/>
    <numFmt numFmtId="169" formatCode="0%;\-0%"/>
    <numFmt numFmtId="170" formatCode="#,##0.00_ ;\-#,##0.00\ "/>
  </numFmts>
  <fonts count="54">
    <font>
      <sz val="8"/>
      <name val="MS Sans Serif"/>
      <family val="2"/>
    </font>
    <font>
      <sz val="10"/>
      <name val="Arial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b/>
      <i/>
      <sz val="14"/>
      <color indexed="10"/>
      <name val="Arial CE"/>
      <family val="0"/>
    </font>
    <font>
      <b/>
      <sz val="7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4">
    <xf numFmtId="0" fontId="0" fillId="0" borderId="0" xfId="0" applyAlignment="1">
      <alignment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right"/>
    </xf>
    <xf numFmtId="16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65" fontId="10" fillId="0" borderId="10" xfId="0" applyNumberFormat="1" applyFont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18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right" vertical="center" wrapText="1"/>
    </xf>
    <xf numFmtId="166" fontId="16" fillId="0" borderId="16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5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168" fontId="15" fillId="0" borderId="22" xfId="0" applyNumberFormat="1" applyFont="1" applyBorder="1" applyAlignment="1">
      <alignment horizontal="right" vertical="center"/>
    </xf>
    <xf numFmtId="167" fontId="16" fillId="0" borderId="22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168" fontId="6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169" fontId="15" fillId="0" borderId="2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25" xfId="0" applyFont="1" applyBorder="1" applyAlignment="1">
      <alignment horizontal="left" vertical="top"/>
    </xf>
    <xf numFmtId="2" fontId="6" fillId="0" borderId="0" xfId="0" applyNumberFormat="1" applyFont="1" applyAlignment="1">
      <alignment horizontal="right" vertical="top"/>
    </xf>
    <xf numFmtId="2" fontId="6" fillId="0" borderId="16" xfId="0" applyNumberFormat="1" applyFont="1" applyBorder="1" applyAlignment="1">
      <alignment horizontal="right" vertical="top"/>
    </xf>
    <xf numFmtId="0" fontId="16" fillId="0" borderId="24" xfId="0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9" fillId="0" borderId="18" xfId="0" applyFont="1" applyBorder="1" applyAlignment="1">
      <alignment horizontal="left"/>
    </xf>
    <xf numFmtId="0" fontId="16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2" fontId="15" fillId="0" borderId="0" xfId="0" applyNumberFormat="1" applyFont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top"/>
    </xf>
    <xf numFmtId="170" fontId="0" fillId="0" borderId="0" xfId="0" applyNumberFormat="1" applyAlignment="1">
      <alignment vertical="top"/>
    </xf>
    <xf numFmtId="0" fontId="15" fillId="0" borderId="2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2" fontId="6" fillId="0" borderId="19" xfId="0" applyNumberFormat="1" applyFont="1" applyBorder="1" applyAlignment="1">
      <alignment horizontal="left" vertical="center"/>
    </xf>
    <xf numFmtId="2" fontId="15" fillId="0" borderId="19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167" fontId="5" fillId="0" borderId="17" xfId="0" applyNumberFormat="1" applyFont="1" applyBorder="1" applyAlignment="1">
      <alignment horizontal="right" vertical="center"/>
    </xf>
    <xf numFmtId="167" fontId="16" fillId="0" borderId="18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167" fontId="16" fillId="0" borderId="21" xfId="0" applyNumberFormat="1" applyFont="1" applyBorder="1" applyAlignment="1">
      <alignment horizontal="right" vertical="center"/>
    </xf>
    <xf numFmtId="2" fontId="16" fillId="0" borderId="2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167" fontId="5" fillId="0" borderId="21" xfId="0" applyNumberFormat="1" applyFont="1" applyBorder="1" applyAlignment="1">
      <alignment horizontal="right" vertical="center"/>
    </xf>
    <xf numFmtId="167" fontId="16" fillId="0" borderId="2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168" fontId="5" fillId="0" borderId="16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169" fontId="5" fillId="0" borderId="16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168" fontId="16" fillId="0" borderId="19" xfId="0" applyNumberFormat="1" applyFont="1" applyBorder="1" applyAlignment="1">
      <alignment horizontal="left" vertical="center"/>
    </xf>
    <xf numFmtId="2" fontId="16" fillId="0" borderId="18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 wrapText="1"/>
    </xf>
    <xf numFmtId="166" fontId="16" fillId="0" borderId="21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2" fontId="16" fillId="0" borderId="21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/>
    </xf>
    <xf numFmtId="17" fontId="15" fillId="0" borderId="21" xfId="0" applyNumberFormat="1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120" zoomScaleNormal="120" zoomScalePageLayoutView="0" workbookViewId="0" topLeftCell="A1">
      <selection activeCell="D48" sqref="D48"/>
    </sheetView>
  </sheetViews>
  <sheetFormatPr defaultColWidth="9.33203125" defaultRowHeight="10.5"/>
  <cols>
    <col min="1" max="1" width="4.5" style="0" customWidth="1"/>
    <col min="2" max="2" width="5.83203125" style="0" customWidth="1"/>
    <col min="5" max="5" width="7.33203125" style="0" customWidth="1"/>
    <col min="7" max="7" width="7" style="0" customWidth="1"/>
    <col min="8" max="8" width="8.33203125" style="0" customWidth="1"/>
    <col min="9" max="9" width="5.66015625" style="0" customWidth="1"/>
    <col min="10" max="10" width="3.5" style="0" customWidth="1"/>
    <col min="11" max="11" width="13.5" style="0" customWidth="1"/>
    <col min="12" max="12" width="7.5" style="0" customWidth="1"/>
    <col min="13" max="13" width="5.16015625" style="0" customWidth="1"/>
    <col min="15" max="15" width="6.83203125" style="0" customWidth="1"/>
    <col min="16" max="16" width="5.5" style="0" customWidth="1"/>
    <col min="17" max="17" width="7.83203125" style="0" customWidth="1"/>
    <col min="18" max="18" width="4" style="0" customWidth="1"/>
    <col min="19" max="19" width="9.66015625" style="0" customWidth="1"/>
  </cols>
  <sheetData>
    <row r="1" spans="1:19" ht="17.25">
      <c r="A1" s="4"/>
      <c r="B1" s="4"/>
      <c r="C1" s="4"/>
      <c r="D1" s="177"/>
      <c r="E1" s="4"/>
      <c r="F1" s="4"/>
      <c r="G1" s="36" t="s">
        <v>114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 thickBot="1">
      <c r="A2" s="4"/>
      <c r="B2" s="4"/>
      <c r="C2" s="4"/>
      <c r="D2" s="17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.75" customHeight="1" thickBo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9"/>
    </row>
    <row r="4" spans="1:19" ht="18.75" customHeight="1">
      <c r="A4" s="40"/>
      <c r="B4" s="41" t="s">
        <v>115</v>
      </c>
      <c r="C4" s="4"/>
      <c r="D4" s="201" t="s">
        <v>116</v>
      </c>
      <c r="E4" s="202"/>
      <c r="F4" s="202"/>
      <c r="G4" s="202"/>
      <c r="H4" s="202"/>
      <c r="I4" s="38"/>
      <c r="J4" s="39"/>
      <c r="K4" s="4"/>
      <c r="L4" s="41" t="s">
        <v>117</v>
      </c>
      <c r="M4" s="199"/>
      <c r="N4" s="200"/>
      <c r="O4" s="200"/>
      <c r="P4" s="200"/>
      <c r="Q4" s="200"/>
      <c r="R4" s="203"/>
      <c r="S4" s="44"/>
    </row>
    <row r="5" spans="1:19" ht="18.75" customHeight="1">
      <c r="A5" s="40"/>
      <c r="B5" s="41" t="s">
        <v>118</v>
      </c>
      <c r="C5" s="4"/>
      <c r="D5" s="204"/>
      <c r="E5" s="205"/>
      <c r="F5" s="205"/>
      <c r="G5" s="205"/>
      <c r="H5" s="205"/>
      <c r="I5" s="4"/>
      <c r="J5" s="44"/>
      <c r="K5" s="4"/>
      <c r="L5" s="41" t="s">
        <v>119</v>
      </c>
      <c r="M5" s="186"/>
      <c r="N5" s="187"/>
      <c r="O5" s="187"/>
      <c r="P5" s="187"/>
      <c r="Q5" s="187"/>
      <c r="R5" s="206"/>
      <c r="S5" s="44"/>
    </row>
    <row r="6" spans="1:19" ht="18.75" customHeight="1" thickBot="1">
      <c r="A6" s="46"/>
      <c r="B6" s="41"/>
      <c r="C6" s="47"/>
      <c r="D6" s="207" t="s">
        <v>120</v>
      </c>
      <c r="E6" s="208"/>
      <c r="F6" s="208"/>
      <c r="G6" s="208"/>
      <c r="H6" s="208"/>
      <c r="I6" s="48"/>
      <c r="J6" s="49"/>
      <c r="K6" s="45"/>
      <c r="L6" s="41" t="s">
        <v>121</v>
      </c>
      <c r="M6" s="209"/>
      <c r="N6" s="210"/>
      <c r="O6" s="210"/>
      <c r="P6" s="210"/>
      <c r="Q6" s="210"/>
      <c r="R6" s="211"/>
      <c r="S6" s="50"/>
    </row>
    <row r="7" spans="1:19" ht="18.75" customHeight="1" thickBot="1">
      <c r="A7" s="46"/>
      <c r="B7" s="51"/>
      <c r="C7" s="47"/>
      <c r="D7" s="51"/>
      <c r="E7" s="47"/>
      <c r="F7" s="187"/>
      <c r="G7" s="187"/>
      <c r="H7" s="198"/>
      <c r="I7" s="187"/>
      <c r="J7" s="187"/>
      <c r="K7" s="187"/>
      <c r="L7" s="52" t="s">
        <v>122</v>
      </c>
      <c r="M7" s="47"/>
      <c r="N7" s="47"/>
      <c r="O7" s="52" t="s">
        <v>123</v>
      </c>
      <c r="P7" s="47"/>
      <c r="Q7" s="47"/>
      <c r="R7" s="47"/>
      <c r="S7" s="50"/>
    </row>
    <row r="8" spans="1:19" ht="18.75" customHeight="1" thickBot="1">
      <c r="A8" s="46"/>
      <c r="B8" s="41" t="s">
        <v>124</v>
      </c>
      <c r="C8" s="47"/>
      <c r="D8" s="199" t="s">
        <v>120</v>
      </c>
      <c r="E8" s="200"/>
      <c r="F8" s="200"/>
      <c r="G8" s="200"/>
      <c r="H8" s="200"/>
      <c r="I8" s="42"/>
      <c r="J8" s="43"/>
      <c r="K8" s="45"/>
      <c r="L8" s="178"/>
      <c r="M8" s="188"/>
      <c r="N8" s="189"/>
      <c r="O8" s="178"/>
      <c r="P8" s="188"/>
      <c r="Q8" s="188"/>
      <c r="R8" s="189"/>
      <c r="S8" s="50"/>
    </row>
    <row r="9" spans="1:19" ht="18.75" customHeight="1" thickBot="1">
      <c r="A9" s="40"/>
      <c r="B9" s="41" t="s">
        <v>125</v>
      </c>
      <c r="C9" s="4"/>
      <c r="D9" s="186" t="s">
        <v>120</v>
      </c>
      <c r="E9" s="187"/>
      <c r="F9" s="187"/>
      <c r="G9" s="187"/>
      <c r="H9" s="187"/>
      <c r="I9" s="4"/>
      <c r="J9" s="44"/>
      <c r="K9" s="4"/>
      <c r="L9" s="178"/>
      <c r="M9" s="188"/>
      <c r="N9" s="189"/>
      <c r="O9" s="178"/>
      <c r="P9" s="188"/>
      <c r="Q9" s="188"/>
      <c r="R9" s="189"/>
      <c r="S9" s="44"/>
    </row>
    <row r="10" spans="1:19" ht="18.75" customHeight="1" thickBot="1">
      <c r="A10" s="40"/>
      <c r="B10" s="41" t="s">
        <v>126</v>
      </c>
      <c r="C10" s="4"/>
      <c r="D10" s="186" t="s">
        <v>120</v>
      </c>
      <c r="E10" s="187"/>
      <c r="F10" s="187"/>
      <c r="G10" s="187"/>
      <c r="H10" s="187"/>
      <c r="I10" s="4"/>
      <c r="J10" s="44"/>
      <c r="K10" s="4"/>
      <c r="L10" s="178"/>
      <c r="M10" s="188"/>
      <c r="N10" s="189"/>
      <c r="O10" s="178"/>
      <c r="P10" s="188"/>
      <c r="Q10" s="188"/>
      <c r="R10" s="189"/>
      <c r="S10" s="44"/>
    </row>
    <row r="11" spans="1:19" ht="18.75" customHeight="1" thickBot="1">
      <c r="A11" s="40"/>
      <c r="B11" s="190" t="s">
        <v>127</v>
      </c>
      <c r="C11" s="190"/>
      <c r="D11" s="191"/>
      <c r="E11" s="192"/>
      <c r="F11" s="192"/>
      <c r="G11" s="192"/>
      <c r="H11" s="192"/>
      <c r="I11" s="192"/>
      <c r="J11" s="193"/>
      <c r="K11" s="4"/>
      <c r="L11" s="194"/>
      <c r="M11" s="195"/>
      <c r="N11" s="196"/>
      <c r="O11" s="194"/>
      <c r="P11" s="197"/>
      <c r="Q11" s="197"/>
      <c r="R11" s="120"/>
      <c r="S11" s="44"/>
    </row>
    <row r="12" spans="1:19" ht="18.75" customHeight="1">
      <c r="A12" s="40"/>
      <c r="B12" s="4"/>
      <c r="C12" s="4"/>
      <c r="D12" s="174"/>
      <c r="E12" s="175"/>
      <c r="F12" s="4"/>
      <c r="G12" s="54"/>
      <c r="H12" s="4"/>
      <c r="I12" s="4"/>
      <c r="J12" s="4"/>
      <c r="K12" s="4"/>
      <c r="L12" s="53"/>
      <c r="M12" s="4"/>
      <c r="N12" s="4"/>
      <c r="O12" s="4"/>
      <c r="P12" s="4"/>
      <c r="Q12" s="4"/>
      <c r="R12" s="4"/>
      <c r="S12" s="44"/>
    </row>
    <row r="13" spans="1:19" ht="12.75" customHeight="1" thickBot="1">
      <c r="A13" s="40"/>
      <c r="B13" s="4"/>
      <c r="C13" s="4"/>
      <c r="D13" s="176" t="s">
        <v>128</v>
      </c>
      <c r="E13" s="177"/>
      <c r="F13" s="4"/>
      <c r="G13" s="54"/>
      <c r="H13" s="4"/>
      <c r="I13" s="4"/>
      <c r="J13" s="4"/>
      <c r="K13" s="4"/>
      <c r="L13" s="55" t="s">
        <v>129</v>
      </c>
      <c r="M13" s="4"/>
      <c r="N13" s="4"/>
      <c r="O13" s="4"/>
      <c r="P13" s="4"/>
      <c r="Q13" s="4"/>
      <c r="R13" s="4"/>
      <c r="S13" s="44"/>
    </row>
    <row r="14" spans="1:19" ht="18.75" customHeight="1" thickBot="1">
      <c r="A14" s="40"/>
      <c r="B14" s="4"/>
      <c r="C14" s="4"/>
      <c r="D14" s="178"/>
      <c r="E14" s="137"/>
      <c r="F14" s="4"/>
      <c r="G14" s="179"/>
      <c r="H14" s="179"/>
      <c r="I14" s="54"/>
      <c r="J14" s="54"/>
      <c r="K14" s="4"/>
      <c r="L14" s="180">
        <v>43647</v>
      </c>
      <c r="M14" s="181"/>
      <c r="N14" s="182"/>
      <c r="O14" s="4"/>
      <c r="P14" s="4"/>
      <c r="Q14" s="4"/>
      <c r="R14" s="4"/>
      <c r="S14" s="44"/>
    </row>
    <row r="15" spans="1:19" ht="15" customHeight="1" thickBot="1">
      <c r="A15" s="56"/>
      <c r="B15" s="57"/>
      <c r="C15" s="57"/>
      <c r="D15" s="4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19" ht="18.75" customHeight="1" thickBot="1">
      <c r="A16" s="183" t="s">
        <v>130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5"/>
    </row>
    <row r="17" spans="1:19" ht="18.75" customHeight="1" thickBot="1">
      <c r="A17" s="169" t="s">
        <v>131</v>
      </c>
      <c r="B17" s="170"/>
      <c r="C17" s="171" t="s">
        <v>132</v>
      </c>
      <c r="D17" s="170"/>
      <c r="E17" s="172"/>
      <c r="F17" s="171" t="s">
        <v>131</v>
      </c>
      <c r="G17" s="173"/>
      <c r="H17" s="172"/>
      <c r="I17" s="171" t="s">
        <v>132</v>
      </c>
      <c r="J17" s="173"/>
      <c r="K17" s="173"/>
      <c r="L17" s="172"/>
      <c r="M17" s="171" t="s">
        <v>131</v>
      </c>
      <c r="N17" s="173"/>
      <c r="O17" s="173"/>
      <c r="P17" s="173"/>
      <c r="Q17" s="172"/>
      <c r="R17" s="171" t="s">
        <v>132</v>
      </c>
      <c r="S17" s="172"/>
    </row>
    <row r="18" spans="1:19" ht="18.75" customHeight="1" thickBot="1">
      <c r="A18" s="63"/>
      <c r="B18" s="64">
        <v>0</v>
      </c>
      <c r="C18" s="162">
        <v>0</v>
      </c>
      <c r="D18" s="163"/>
      <c r="E18" s="163"/>
      <c r="F18" s="164">
        <v>0</v>
      </c>
      <c r="G18" s="165"/>
      <c r="H18" s="166"/>
      <c r="I18" s="167">
        <v>0</v>
      </c>
      <c r="J18" s="165"/>
      <c r="K18" s="165"/>
      <c r="L18" s="166"/>
      <c r="M18" s="164">
        <v>0</v>
      </c>
      <c r="N18" s="165"/>
      <c r="O18" s="165"/>
      <c r="P18" s="165"/>
      <c r="Q18" s="166"/>
      <c r="R18" s="167">
        <v>0</v>
      </c>
      <c r="S18" s="166"/>
    </row>
    <row r="19" spans="1:19" ht="18.75" customHeight="1" thickBot="1">
      <c r="A19" s="65"/>
      <c r="B19" s="168" t="s">
        <v>133</v>
      </c>
      <c r="C19" s="168"/>
      <c r="D19" s="168"/>
      <c r="E19" s="168"/>
      <c r="F19" s="168"/>
      <c r="G19" s="168"/>
      <c r="H19" s="168"/>
      <c r="I19" s="168"/>
      <c r="J19" s="168"/>
      <c r="K19" s="168"/>
      <c r="L19" s="66" t="s">
        <v>134</v>
      </c>
      <c r="M19" s="59"/>
      <c r="N19" s="59"/>
      <c r="O19" s="59"/>
      <c r="P19" s="59"/>
      <c r="Q19" s="59"/>
      <c r="R19" s="59"/>
      <c r="S19" s="60"/>
    </row>
    <row r="20" spans="1:19" ht="18.75" customHeight="1" thickBot="1">
      <c r="A20" s="113" t="s">
        <v>135</v>
      </c>
      <c r="B20" s="114"/>
      <c r="C20" s="67" t="s">
        <v>136</v>
      </c>
      <c r="D20" s="68"/>
      <c r="E20" s="69"/>
      <c r="F20" s="69"/>
      <c r="G20" s="69"/>
      <c r="H20" s="70"/>
      <c r="I20" s="113" t="s">
        <v>137</v>
      </c>
      <c r="J20" s="114"/>
      <c r="K20" s="115" t="s">
        <v>138</v>
      </c>
      <c r="L20" s="117"/>
      <c r="M20" s="113" t="s">
        <v>139</v>
      </c>
      <c r="N20" s="114"/>
      <c r="O20" s="115" t="s">
        <v>140</v>
      </c>
      <c r="P20" s="129"/>
      <c r="Q20" s="129"/>
      <c r="R20" s="116"/>
      <c r="S20" s="117"/>
    </row>
    <row r="21" spans="1:19" ht="18.75" customHeight="1" thickBot="1">
      <c r="A21" s="71"/>
      <c r="B21" s="72" t="s">
        <v>141</v>
      </c>
      <c r="C21" s="73"/>
      <c r="D21" s="74"/>
      <c r="E21" s="73"/>
      <c r="F21" s="73"/>
      <c r="G21" s="75"/>
      <c r="H21" s="76"/>
      <c r="I21" s="77"/>
      <c r="J21" s="78"/>
      <c r="K21" s="78"/>
      <c r="L21" s="79"/>
      <c r="M21" s="77"/>
      <c r="N21" s="38"/>
      <c r="O21" s="78"/>
      <c r="P21" s="78"/>
      <c r="Q21" s="38"/>
      <c r="R21" s="78"/>
      <c r="S21" s="79"/>
    </row>
    <row r="22" spans="1:19" ht="18.75" customHeight="1" thickBot="1">
      <c r="A22" s="62" t="s">
        <v>16</v>
      </c>
      <c r="B22" s="140" t="s">
        <v>142</v>
      </c>
      <c r="C22" s="142" t="s">
        <v>143</v>
      </c>
      <c r="D22" s="143"/>
      <c r="E22" s="144"/>
      <c r="F22" s="80" t="s">
        <v>144</v>
      </c>
      <c r="G22" s="148">
        <v>0</v>
      </c>
      <c r="H22" s="152"/>
      <c r="I22" s="81" t="s">
        <v>145</v>
      </c>
      <c r="J22" s="138" t="s">
        <v>146</v>
      </c>
      <c r="K22" s="108"/>
      <c r="L22" s="82" t="s">
        <v>147</v>
      </c>
      <c r="M22" s="81" t="s">
        <v>148</v>
      </c>
      <c r="N22" s="160" t="s">
        <v>149</v>
      </c>
      <c r="O22" s="160"/>
      <c r="P22" s="161"/>
      <c r="Q22" s="161"/>
      <c r="R22" s="83"/>
      <c r="S22" s="84">
        <v>0</v>
      </c>
    </row>
    <row r="23" spans="1:19" ht="18.75" customHeight="1" thickBot="1">
      <c r="A23" s="85" t="s">
        <v>17</v>
      </c>
      <c r="B23" s="141"/>
      <c r="C23" s="145"/>
      <c r="D23" s="146"/>
      <c r="E23" s="147"/>
      <c r="F23" s="80" t="s">
        <v>150</v>
      </c>
      <c r="G23" s="148">
        <f>'Ihrisko v obci  Malá Ida'!G14</f>
        <v>0</v>
      </c>
      <c r="H23" s="152"/>
      <c r="I23" s="81" t="s">
        <v>151</v>
      </c>
      <c r="J23" s="138" t="s">
        <v>152</v>
      </c>
      <c r="K23" s="108"/>
      <c r="L23" s="82" t="s">
        <v>147</v>
      </c>
      <c r="M23" s="81" t="s">
        <v>153</v>
      </c>
      <c r="N23" s="153" t="s">
        <v>154</v>
      </c>
      <c r="O23" s="153"/>
      <c r="P23" s="154"/>
      <c r="Q23" s="154"/>
      <c r="R23" s="86"/>
      <c r="S23" s="84">
        <v>0</v>
      </c>
    </row>
    <row r="24" spans="1:19" ht="18.75" customHeight="1" thickBot="1">
      <c r="A24" s="61" t="s">
        <v>18</v>
      </c>
      <c r="B24" s="140" t="s">
        <v>155</v>
      </c>
      <c r="C24" s="142" t="s">
        <v>156</v>
      </c>
      <c r="D24" s="143"/>
      <c r="E24" s="144"/>
      <c r="F24" s="80" t="s">
        <v>144</v>
      </c>
      <c r="G24" s="148">
        <v>0</v>
      </c>
      <c r="H24" s="149"/>
      <c r="I24" s="81" t="s">
        <v>157</v>
      </c>
      <c r="J24" s="138" t="s">
        <v>158</v>
      </c>
      <c r="K24" s="108"/>
      <c r="L24" s="82" t="s">
        <v>147</v>
      </c>
      <c r="M24" s="81" t="s">
        <v>159</v>
      </c>
      <c r="N24" s="153" t="s">
        <v>160</v>
      </c>
      <c r="O24" s="153"/>
      <c r="P24" s="154"/>
      <c r="Q24" s="154"/>
      <c r="R24" s="86"/>
      <c r="S24" s="84">
        <v>0</v>
      </c>
    </row>
    <row r="25" spans="1:19" ht="18.75" customHeight="1" thickBot="1">
      <c r="A25" s="85" t="s">
        <v>19</v>
      </c>
      <c r="B25" s="141"/>
      <c r="C25" s="145"/>
      <c r="D25" s="146"/>
      <c r="E25" s="147"/>
      <c r="F25" s="80" t="s">
        <v>150</v>
      </c>
      <c r="G25" s="148">
        <v>0</v>
      </c>
      <c r="H25" s="149"/>
      <c r="I25" s="81" t="s">
        <v>161</v>
      </c>
      <c r="J25" s="159"/>
      <c r="K25" s="120"/>
      <c r="L25" s="82" t="s">
        <v>147</v>
      </c>
      <c r="M25" s="81" t="s">
        <v>162</v>
      </c>
      <c r="N25" s="153" t="s">
        <v>163</v>
      </c>
      <c r="O25" s="153"/>
      <c r="P25" s="154"/>
      <c r="Q25" s="154"/>
      <c r="R25" s="86"/>
      <c r="S25" s="84">
        <v>0</v>
      </c>
    </row>
    <row r="26" spans="1:19" ht="18.75" customHeight="1" thickBot="1">
      <c r="A26" s="61" t="s">
        <v>20</v>
      </c>
      <c r="B26" s="140" t="s">
        <v>164</v>
      </c>
      <c r="C26" s="155" t="s">
        <v>165</v>
      </c>
      <c r="D26" s="156"/>
      <c r="E26" s="156"/>
      <c r="F26" s="80" t="s">
        <v>144</v>
      </c>
      <c r="G26" s="148">
        <v>0</v>
      </c>
      <c r="H26" s="149"/>
      <c r="I26" s="37"/>
      <c r="J26" s="4"/>
      <c r="K26" s="39"/>
      <c r="L26" s="87"/>
      <c r="M26" s="81" t="s">
        <v>166</v>
      </c>
      <c r="N26" s="153" t="s">
        <v>167</v>
      </c>
      <c r="O26" s="153"/>
      <c r="P26" s="154"/>
      <c r="Q26" s="154"/>
      <c r="R26" s="86"/>
      <c r="S26" s="84">
        <v>0</v>
      </c>
    </row>
    <row r="27" spans="1:19" ht="18.75" customHeight="1" thickBot="1">
      <c r="A27" s="85" t="s">
        <v>21</v>
      </c>
      <c r="B27" s="141"/>
      <c r="C27" s="156"/>
      <c r="D27" s="156"/>
      <c r="E27" s="156"/>
      <c r="F27" s="80" t="s">
        <v>150</v>
      </c>
      <c r="G27" s="148">
        <v>0</v>
      </c>
      <c r="H27" s="149"/>
      <c r="I27" s="56"/>
      <c r="J27" s="57"/>
      <c r="K27" s="58"/>
      <c r="L27" s="88"/>
      <c r="M27" s="81" t="s">
        <v>168</v>
      </c>
      <c r="N27" s="157" t="s">
        <v>169</v>
      </c>
      <c r="O27" s="157"/>
      <c r="P27" s="158"/>
      <c r="Q27" s="158"/>
      <c r="R27" s="89"/>
      <c r="S27" s="84">
        <v>0</v>
      </c>
    </row>
    <row r="28" spans="1:19" ht="18.75" customHeight="1" thickBot="1">
      <c r="A28" s="61" t="s">
        <v>22</v>
      </c>
      <c r="B28" s="140" t="s">
        <v>170</v>
      </c>
      <c r="C28" s="142" t="s">
        <v>171</v>
      </c>
      <c r="D28" s="143"/>
      <c r="E28" s="144"/>
      <c r="F28" s="80" t="s">
        <v>144</v>
      </c>
      <c r="G28" s="148">
        <f>'Ihrisko v obci  Malá Ida'!G57+'Ihrisko v obci  Malá Ida'!G56+'Ihrisko v obci  Malá Ida'!G54+'Ihrisko v obci  Malá Ida'!G52+'Ihrisko v obci  Malá Ida'!G50+'Ihrisko v obci  Malá Ida'!G48+'Ihrisko v obci  Malá Ida'!G46+'Ihrisko v obci  Malá Ida'!G45+'Ihrisko v obci  Malá Ida'!G43+'Ihrisko v obci  Malá Ida'!G41+'Ihrisko v obci  Malá Ida'!G39+'Ihrisko v obci  Malá Ida'!G37+'Ihrisko v obci  Malá Ida'!G35+'Ihrisko v obci  Malá Ida'!G33+'Ihrisko v obci  Malá Ida'!G30+'Ihrisko v obci  Malá Ida'!G27</f>
        <v>0</v>
      </c>
      <c r="H28" s="149"/>
      <c r="I28" s="37"/>
      <c r="J28" s="4"/>
      <c r="K28" s="39"/>
      <c r="L28" s="87"/>
      <c r="M28" s="4"/>
      <c r="N28" s="90"/>
      <c r="O28" s="91"/>
      <c r="P28" s="4"/>
      <c r="Q28" s="4"/>
      <c r="R28" s="4"/>
      <c r="S28" s="92"/>
    </row>
    <row r="29" spans="1:19" ht="18.75" customHeight="1" thickBot="1">
      <c r="A29" s="85" t="s">
        <v>23</v>
      </c>
      <c r="B29" s="141"/>
      <c r="C29" s="145"/>
      <c r="D29" s="146"/>
      <c r="E29" s="147"/>
      <c r="F29" s="80" t="s">
        <v>150</v>
      </c>
      <c r="G29" s="148">
        <f>'Ihrisko v obci  Malá Ida'!G22+'Ihrisko v obci  Malá Ida'!G23+'Ihrisko v obci  Malá Ida'!G24+'Ihrisko v obci  Malá Ida'!G26+'Ihrisko v obci  Malá Ida'!G28+'Ihrisko v obci  Malá Ida'!G29+'Ihrisko v obci  Malá Ida'!G32+'Ihrisko v obci  Malá Ida'!G34+'Ihrisko v obci  Malá Ida'!G36+'Ihrisko v obci  Malá Ida'!G38+'Ihrisko v obci  Malá Ida'!G40+'Ihrisko v obci  Malá Ida'!G42+'Ihrisko v obci  Malá Ida'!G44+'Ihrisko v obci  Malá Ida'!G47+'Ihrisko v obci  Malá Ida'!G49+'Ihrisko v obci  Malá Ida'!G51+'Ihrisko v obci  Malá Ida'!G53+'Ihrisko v obci  Malá Ida'!G55+'Ihrisko v obci  Malá Ida'!G58+'Ihrisko v obci  Malá Ida'!G18+'Ihrisko v obci  Malá Ida'!G19</f>
        <v>0</v>
      </c>
      <c r="H29" s="149"/>
      <c r="I29" s="56"/>
      <c r="J29" s="57"/>
      <c r="K29" s="58"/>
      <c r="L29" s="88"/>
      <c r="M29" s="4"/>
      <c r="N29" s="40"/>
      <c r="O29" s="4"/>
      <c r="P29" s="93"/>
      <c r="Q29" s="94"/>
      <c r="R29" s="93"/>
      <c r="S29" s="92"/>
    </row>
    <row r="30" spans="1:19" ht="18.75" customHeight="1" thickBot="1">
      <c r="A30" s="95" t="s">
        <v>56</v>
      </c>
      <c r="B30" s="115" t="s">
        <v>172</v>
      </c>
      <c r="C30" s="116"/>
      <c r="D30" s="150"/>
      <c r="E30" s="116"/>
      <c r="F30" s="117"/>
      <c r="G30" s="151">
        <f>SUM(G22:H29)</f>
        <v>0</v>
      </c>
      <c r="H30" s="152"/>
      <c r="I30" s="81" t="s">
        <v>173</v>
      </c>
      <c r="J30" s="115" t="s">
        <v>174</v>
      </c>
      <c r="K30" s="117"/>
      <c r="L30" s="82"/>
      <c r="M30" s="81" t="s">
        <v>175</v>
      </c>
      <c r="N30" s="127" t="s">
        <v>176</v>
      </c>
      <c r="O30" s="128"/>
      <c r="P30" s="128"/>
      <c r="Q30" s="129"/>
      <c r="R30" s="130"/>
      <c r="S30" s="84">
        <v>0</v>
      </c>
    </row>
    <row r="31" spans="1:19" ht="18.75" customHeight="1" thickBot="1">
      <c r="A31" s="95" t="s">
        <v>177</v>
      </c>
      <c r="B31" s="131" t="s">
        <v>178</v>
      </c>
      <c r="C31" s="132"/>
      <c r="D31" s="132"/>
      <c r="E31" s="132"/>
      <c r="F31" s="133"/>
      <c r="G31" s="134">
        <v>0</v>
      </c>
      <c r="H31" s="135"/>
      <c r="I31" s="81" t="s">
        <v>179</v>
      </c>
      <c r="J31" s="136" t="s">
        <v>180</v>
      </c>
      <c r="K31" s="137"/>
      <c r="L31" s="96">
        <v>0</v>
      </c>
      <c r="M31" s="81" t="s">
        <v>181</v>
      </c>
      <c r="N31" s="138" t="s">
        <v>182</v>
      </c>
      <c r="O31" s="107"/>
      <c r="P31" s="139"/>
      <c r="Q31" s="139"/>
      <c r="R31" s="108"/>
      <c r="S31" s="84">
        <v>0</v>
      </c>
    </row>
    <row r="32" spans="1:19" ht="18.75" customHeight="1" thickBot="1">
      <c r="A32" s="118" t="s">
        <v>125</v>
      </c>
      <c r="B32" s="119"/>
      <c r="C32" s="119"/>
      <c r="D32" s="4"/>
      <c r="E32" s="4"/>
      <c r="F32" s="4"/>
      <c r="G32" s="4"/>
      <c r="H32" s="40"/>
      <c r="I32" s="4"/>
      <c r="J32" s="4"/>
      <c r="K32" s="4"/>
      <c r="L32" s="4"/>
      <c r="M32" s="113" t="s">
        <v>183</v>
      </c>
      <c r="N32" s="120"/>
      <c r="O32" s="115" t="s">
        <v>184</v>
      </c>
      <c r="P32" s="116"/>
      <c r="Q32" s="116"/>
      <c r="R32" s="116"/>
      <c r="S32" s="117"/>
    </row>
    <row r="33" spans="1:21" ht="18.75" customHeight="1" thickBot="1">
      <c r="A33" s="40"/>
      <c r="B33" s="4"/>
      <c r="C33" s="4"/>
      <c r="D33" s="4"/>
      <c r="E33" s="4"/>
      <c r="F33" s="4"/>
      <c r="G33" s="4"/>
      <c r="H33" s="40"/>
      <c r="I33" s="4"/>
      <c r="J33" s="4"/>
      <c r="K33" s="4"/>
      <c r="L33" s="4"/>
      <c r="M33" s="81" t="s">
        <v>185</v>
      </c>
      <c r="N33" s="106" t="s">
        <v>186</v>
      </c>
      <c r="O33" s="121"/>
      <c r="P33" s="122"/>
      <c r="Q33" s="123"/>
      <c r="R33" s="124"/>
      <c r="S33" s="84">
        <f>G30</f>
        <v>0</v>
      </c>
      <c r="U33" s="105"/>
    </row>
    <row r="34" spans="1:19" ht="18.75" customHeight="1" thickBot="1">
      <c r="A34" s="99" t="s">
        <v>187</v>
      </c>
      <c r="B34" s="57"/>
      <c r="C34" s="57"/>
      <c r="D34" s="57"/>
      <c r="E34" s="57"/>
      <c r="F34" s="57"/>
      <c r="G34" s="57"/>
      <c r="H34" s="99" t="s">
        <v>188</v>
      </c>
      <c r="I34" s="57"/>
      <c r="J34" s="57"/>
      <c r="K34" s="57"/>
      <c r="L34" s="57"/>
      <c r="M34" s="100" t="s">
        <v>189</v>
      </c>
      <c r="N34" s="101" t="s">
        <v>190</v>
      </c>
      <c r="O34" s="102">
        <v>20</v>
      </c>
      <c r="P34" s="103" t="s">
        <v>191</v>
      </c>
      <c r="Q34" s="125">
        <v>38190.95</v>
      </c>
      <c r="R34" s="126"/>
      <c r="S34" s="84">
        <f>S33*0.2</f>
        <v>0</v>
      </c>
    </row>
    <row r="35" spans="1:19" ht="18.75" customHeight="1" thickBot="1">
      <c r="A35" s="97" t="s">
        <v>124</v>
      </c>
      <c r="B35" s="98"/>
      <c r="C35" s="98"/>
      <c r="D35" s="4"/>
      <c r="E35" s="4"/>
      <c r="F35" s="4"/>
      <c r="G35" s="4"/>
      <c r="H35" s="40"/>
      <c r="I35" s="4"/>
      <c r="J35" s="4"/>
      <c r="K35" s="4"/>
      <c r="L35" s="4"/>
      <c r="M35" s="100" t="s">
        <v>192</v>
      </c>
      <c r="N35" s="115" t="s">
        <v>193</v>
      </c>
      <c r="O35" s="116"/>
      <c r="P35" s="116"/>
      <c r="Q35" s="116"/>
      <c r="R35" s="117"/>
      <c r="S35" s="84">
        <f>S33+S34</f>
        <v>0</v>
      </c>
    </row>
    <row r="36" spans="1:19" ht="18.75" customHeight="1" thickBot="1">
      <c r="A36" s="104"/>
      <c r="B36" s="4"/>
      <c r="C36" s="4"/>
      <c r="D36" s="4"/>
      <c r="E36" s="4"/>
      <c r="F36" s="4"/>
      <c r="G36" s="4"/>
      <c r="H36" s="104"/>
      <c r="I36" s="4"/>
      <c r="J36" s="4"/>
      <c r="K36" s="4"/>
      <c r="L36" s="4"/>
      <c r="M36" s="109"/>
      <c r="N36" s="110"/>
      <c r="O36" s="111"/>
      <c r="P36" s="111"/>
      <c r="Q36" s="111"/>
      <c r="R36" s="111"/>
      <c r="S36" s="112"/>
    </row>
    <row r="37" spans="1:19" ht="18.75" customHeight="1" thickBot="1">
      <c r="A37" s="99" t="s">
        <v>187</v>
      </c>
      <c r="B37" s="57"/>
      <c r="C37" s="57"/>
      <c r="D37" s="57"/>
      <c r="E37" s="57"/>
      <c r="F37" s="57"/>
      <c r="G37" s="57"/>
      <c r="H37" s="99" t="s">
        <v>188</v>
      </c>
      <c r="I37" s="57"/>
      <c r="J37" s="57"/>
      <c r="K37" s="57"/>
      <c r="L37" s="57"/>
      <c r="M37" s="113" t="s">
        <v>194</v>
      </c>
      <c r="N37" s="114"/>
      <c r="O37" s="115" t="s">
        <v>195</v>
      </c>
      <c r="P37" s="116"/>
      <c r="Q37" s="116"/>
      <c r="R37" s="116"/>
      <c r="S37" s="117"/>
    </row>
    <row r="38" spans="1:19" ht="18.75" customHeight="1" thickBot="1">
      <c r="A38" s="97" t="s">
        <v>126</v>
      </c>
      <c r="B38" s="98"/>
      <c r="C38" s="4"/>
      <c r="D38" s="4"/>
      <c r="E38" s="4"/>
      <c r="F38" s="4"/>
      <c r="G38" s="4"/>
      <c r="H38" s="40"/>
      <c r="I38" s="4"/>
      <c r="J38" s="4"/>
      <c r="K38" s="4"/>
      <c r="L38" s="4"/>
      <c r="M38" s="81" t="s">
        <v>196</v>
      </c>
      <c r="N38" s="106" t="s">
        <v>197</v>
      </c>
      <c r="O38" s="107"/>
      <c r="P38" s="107"/>
      <c r="Q38" s="107"/>
      <c r="R38" s="108"/>
      <c r="S38" s="84">
        <v>0</v>
      </c>
    </row>
    <row r="39" spans="1:19" ht="18.75" customHeight="1" thickBot="1">
      <c r="A39" s="40"/>
      <c r="B39" s="4"/>
      <c r="C39" s="4"/>
      <c r="D39" s="4"/>
      <c r="E39" s="4"/>
      <c r="F39" s="4"/>
      <c r="G39" s="4"/>
      <c r="H39" s="40"/>
      <c r="I39" s="4"/>
      <c r="J39" s="4"/>
      <c r="K39" s="4"/>
      <c r="L39" s="4"/>
      <c r="M39" s="81" t="s">
        <v>198</v>
      </c>
      <c r="N39" s="106" t="s">
        <v>199</v>
      </c>
      <c r="O39" s="107"/>
      <c r="P39" s="107"/>
      <c r="Q39" s="107"/>
      <c r="R39" s="108"/>
      <c r="S39" s="84">
        <v>0</v>
      </c>
    </row>
    <row r="40" spans="1:19" ht="18.75" customHeight="1" thickBot="1">
      <c r="A40" s="99" t="s">
        <v>187</v>
      </c>
      <c r="B40" s="57"/>
      <c r="C40" s="57"/>
      <c r="D40" s="57"/>
      <c r="E40" s="57"/>
      <c r="F40" s="57"/>
      <c r="G40" s="57"/>
      <c r="H40" s="99" t="s">
        <v>188</v>
      </c>
      <c r="I40" s="57"/>
      <c r="J40" s="57"/>
      <c r="K40" s="57"/>
      <c r="L40" s="57"/>
      <c r="M40" s="81" t="s">
        <v>200</v>
      </c>
      <c r="N40" s="106" t="s">
        <v>201</v>
      </c>
      <c r="O40" s="107"/>
      <c r="P40" s="107"/>
      <c r="Q40" s="107"/>
      <c r="R40" s="108"/>
      <c r="S40" s="84">
        <v>0</v>
      </c>
    </row>
  </sheetData>
  <sheetProtection/>
  <mergeCells count="91">
    <mergeCell ref="D1:D2"/>
    <mergeCell ref="D4:H4"/>
    <mergeCell ref="M4:R4"/>
    <mergeCell ref="D5:H5"/>
    <mergeCell ref="M5:R5"/>
    <mergeCell ref="D6:H6"/>
    <mergeCell ref="M6:R6"/>
    <mergeCell ref="F7:K7"/>
    <mergeCell ref="D8:H8"/>
    <mergeCell ref="L8:N8"/>
    <mergeCell ref="O8:R8"/>
    <mergeCell ref="D9:H9"/>
    <mergeCell ref="L9:N9"/>
    <mergeCell ref="O9:R9"/>
    <mergeCell ref="D10:H10"/>
    <mergeCell ref="L10:N10"/>
    <mergeCell ref="O10:R10"/>
    <mergeCell ref="B11:C11"/>
    <mergeCell ref="D11:J11"/>
    <mergeCell ref="L11:N11"/>
    <mergeCell ref="O11:R11"/>
    <mergeCell ref="D12:E12"/>
    <mergeCell ref="D13:E13"/>
    <mergeCell ref="D14:E14"/>
    <mergeCell ref="G14:H14"/>
    <mergeCell ref="L14:N14"/>
    <mergeCell ref="A16:S16"/>
    <mergeCell ref="A17:B17"/>
    <mergeCell ref="C17:E17"/>
    <mergeCell ref="F17:H17"/>
    <mergeCell ref="I17:L17"/>
    <mergeCell ref="M17:Q17"/>
    <mergeCell ref="R17:S17"/>
    <mergeCell ref="C18:E18"/>
    <mergeCell ref="F18:H18"/>
    <mergeCell ref="I18:L18"/>
    <mergeCell ref="M18:Q18"/>
    <mergeCell ref="R18:S18"/>
    <mergeCell ref="B19:K19"/>
    <mergeCell ref="A20:B20"/>
    <mergeCell ref="I20:J20"/>
    <mergeCell ref="K20:L20"/>
    <mergeCell ref="M20:N20"/>
    <mergeCell ref="O20:S20"/>
    <mergeCell ref="B22:B23"/>
    <mergeCell ref="C22:E23"/>
    <mergeCell ref="G22:H22"/>
    <mergeCell ref="J22:K22"/>
    <mergeCell ref="N22:Q22"/>
    <mergeCell ref="G23:H23"/>
    <mergeCell ref="J23:K23"/>
    <mergeCell ref="N23:Q23"/>
    <mergeCell ref="B24:B25"/>
    <mergeCell ref="C24:E25"/>
    <mergeCell ref="G24:H24"/>
    <mergeCell ref="J24:K24"/>
    <mergeCell ref="N24:Q24"/>
    <mergeCell ref="G25:H25"/>
    <mergeCell ref="J25:K25"/>
    <mergeCell ref="N25:Q25"/>
    <mergeCell ref="B26:B27"/>
    <mergeCell ref="C26:E27"/>
    <mergeCell ref="G26:H26"/>
    <mergeCell ref="N26:Q26"/>
    <mergeCell ref="G27:H27"/>
    <mergeCell ref="N27:Q27"/>
    <mergeCell ref="B28:B29"/>
    <mergeCell ref="C28:E29"/>
    <mergeCell ref="G28:H28"/>
    <mergeCell ref="G29:H29"/>
    <mergeCell ref="B30:F30"/>
    <mergeCell ref="G30:H30"/>
    <mergeCell ref="J30:K30"/>
    <mergeCell ref="N30:R30"/>
    <mergeCell ref="B31:F31"/>
    <mergeCell ref="G31:H31"/>
    <mergeCell ref="J31:K31"/>
    <mergeCell ref="N31:R31"/>
    <mergeCell ref="A32:C32"/>
    <mergeCell ref="M32:N32"/>
    <mergeCell ref="O32:S32"/>
    <mergeCell ref="N33:R33"/>
    <mergeCell ref="Q34:R34"/>
    <mergeCell ref="N35:R35"/>
    <mergeCell ref="N40:R40"/>
    <mergeCell ref="M36:N36"/>
    <mergeCell ref="O36:S36"/>
    <mergeCell ref="M37:N37"/>
    <mergeCell ref="O37:S37"/>
    <mergeCell ref="N38:R38"/>
    <mergeCell ref="N39:R3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defaultGridColor="0" zoomScalePageLayoutView="0" colorId="8" workbookViewId="0" topLeftCell="A1">
      <selection activeCell="C18" sqref="C18"/>
    </sheetView>
  </sheetViews>
  <sheetFormatPr defaultColWidth="13.16015625" defaultRowHeight="9" customHeight="1"/>
  <cols>
    <col min="1" max="1" width="5" style="1" customWidth="1"/>
    <col min="2" max="2" width="17.33203125" style="2" customWidth="1"/>
    <col min="3" max="3" width="62.33203125" style="2" customWidth="1"/>
    <col min="4" max="4" width="4.83203125" style="2" customWidth="1"/>
    <col min="5" max="5" width="14.16015625" style="3" customWidth="1"/>
    <col min="6" max="6" width="14.33203125" style="3" customWidth="1"/>
    <col min="7" max="7" width="19.33203125" style="3" customWidth="1"/>
    <col min="8" max="8" width="11.83203125" style="3" customWidth="1"/>
    <col min="9" max="16384" width="13.16015625" style="4" customWidth="1"/>
  </cols>
  <sheetData>
    <row r="1" spans="1:8" s="5" customFormat="1" ht="27" customHeight="1">
      <c r="A1" s="212" t="s">
        <v>0</v>
      </c>
      <c r="B1" s="212"/>
      <c r="C1" s="212"/>
      <c r="D1" s="212"/>
      <c r="E1" s="212"/>
      <c r="F1" s="212"/>
      <c r="G1" s="212"/>
      <c r="H1" s="212"/>
    </row>
    <row r="2" spans="1:8" s="5" customFormat="1" ht="12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5" customFormat="1" ht="12" customHeight="1">
      <c r="A3" s="6" t="s">
        <v>2</v>
      </c>
      <c r="B3" s="7"/>
      <c r="C3" s="7"/>
      <c r="D3" s="7"/>
      <c r="E3" s="7"/>
      <c r="F3" s="7"/>
      <c r="G3" s="7"/>
      <c r="H3" s="7"/>
    </row>
    <row r="4" spans="1:8" s="5" customFormat="1" ht="12.75" customHeight="1">
      <c r="A4" s="8"/>
      <c r="B4" s="6"/>
      <c r="C4" s="8"/>
      <c r="D4" s="9"/>
      <c r="E4" s="9"/>
      <c r="F4" s="9"/>
      <c r="G4" s="9"/>
      <c r="H4" s="9"/>
    </row>
    <row r="5" spans="1:8" s="5" customFormat="1" ht="6" customHeight="1">
      <c r="A5" s="10"/>
      <c r="B5" s="11"/>
      <c r="C5" s="11"/>
      <c r="D5" s="11"/>
      <c r="E5" s="12"/>
      <c r="F5" s="12"/>
      <c r="G5" s="12"/>
      <c r="H5" s="12"/>
    </row>
    <row r="6" spans="1:8" s="5" customFormat="1" ht="12" customHeight="1">
      <c r="A6" s="7" t="s">
        <v>3</v>
      </c>
      <c r="B6" s="7"/>
      <c r="C6" s="7"/>
      <c r="D6" s="7"/>
      <c r="E6" s="7"/>
      <c r="F6" s="7"/>
      <c r="G6" s="7"/>
      <c r="H6" s="7"/>
    </row>
    <row r="7" spans="1:8" s="5" customFormat="1" ht="12.75" customHeight="1">
      <c r="A7" s="7" t="s">
        <v>4</v>
      </c>
      <c r="B7" s="7"/>
      <c r="C7" s="7"/>
      <c r="D7" s="7"/>
      <c r="E7" s="7" t="s">
        <v>5</v>
      </c>
      <c r="F7" s="7"/>
      <c r="G7" s="7"/>
      <c r="H7" s="7"/>
    </row>
    <row r="8" spans="1:8" s="5" customFormat="1" ht="12.75" customHeight="1">
      <c r="A8" s="213" t="s">
        <v>6</v>
      </c>
      <c r="B8" s="213"/>
      <c r="C8" s="213"/>
      <c r="D8" s="13"/>
      <c r="E8" s="7" t="s">
        <v>7</v>
      </c>
      <c r="F8" s="14"/>
      <c r="G8" s="14"/>
      <c r="H8" s="14"/>
    </row>
    <row r="9" spans="1:8" s="5" customFormat="1" ht="6" customHeight="1">
      <c r="A9" s="10"/>
      <c r="B9" s="10"/>
      <c r="C9" s="10"/>
      <c r="D9" s="10"/>
      <c r="E9" s="10"/>
      <c r="F9" s="10"/>
      <c r="G9" s="10"/>
      <c r="H9" s="10"/>
    </row>
    <row r="10" spans="1:8" s="5" customFormat="1" ht="27.75" customHeight="1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5" t="s">
        <v>15</v>
      </c>
    </row>
    <row r="11" spans="1:8" s="5" customFormat="1" ht="12.75" customHeight="1" hidden="1">
      <c r="A11" s="15" t="s">
        <v>16</v>
      </c>
      <c r="B11" s="15" t="s">
        <v>17</v>
      </c>
      <c r="C11" s="15" t="s">
        <v>18</v>
      </c>
      <c r="D11" s="15" t="s">
        <v>19</v>
      </c>
      <c r="E11" s="15" t="s">
        <v>20</v>
      </c>
      <c r="F11" s="15" t="s">
        <v>21</v>
      </c>
      <c r="G11" s="15" t="s">
        <v>22</v>
      </c>
      <c r="H11" s="15" t="s">
        <v>23</v>
      </c>
    </row>
    <row r="12" spans="1:8" s="5" customFormat="1" ht="3" customHeight="1">
      <c r="A12" s="10"/>
      <c r="B12" s="10"/>
      <c r="C12" s="10"/>
      <c r="D12" s="10"/>
      <c r="E12" s="10"/>
      <c r="F12" s="10"/>
      <c r="G12" s="10"/>
      <c r="H12" s="10"/>
    </row>
    <row r="13" spans="1:8" s="5" customFormat="1" ht="30" customHeight="1">
      <c r="A13" s="16"/>
      <c r="B13" s="17" t="s">
        <v>24</v>
      </c>
      <c r="C13" s="17" t="s">
        <v>25</v>
      </c>
      <c r="D13" s="17"/>
      <c r="E13" s="18"/>
      <c r="F13" s="18"/>
      <c r="G13" s="18">
        <f>G14</f>
        <v>0</v>
      </c>
      <c r="H13" s="18">
        <v>0</v>
      </c>
    </row>
    <row r="14" spans="1:8" s="5" customFormat="1" ht="27.75" customHeight="1">
      <c r="A14" s="19"/>
      <c r="B14" s="20" t="s">
        <v>26</v>
      </c>
      <c r="C14" s="20" t="s">
        <v>27</v>
      </c>
      <c r="D14" s="20"/>
      <c r="E14" s="21"/>
      <c r="F14" s="21"/>
      <c r="G14" s="21">
        <f>SUM(G15)</f>
        <v>0</v>
      </c>
      <c r="H14" s="21">
        <v>0</v>
      </c>
    </row>
    <row r="15" spans="1:8" s="5" customFormat="1" ht="57" customHeight="1">
      <c r="A15" s="22">
        <v>1</v>
      </c>
      <c r="B15" s="23">
        <v>131201101</v>
      </c>
      <c r="C15" s="23" t="s">
        <v>28</v>
      </c>
      <c r="D15" s="23" t="s">
        <v>29</v>
      </c>
      <c r="E15" s="24">
        <v>5.108</v>
      </c>
      <c r="F15" s="25"/>
      <c r="G15" s="24">
        <f>E15*F15</f>
        <v>0</v>
      </c>
      <c r="H15" s="24">
        <v>0</v>
      </c>
    </row>
    <row r="16" spans="1:8" s="5" customFormat="1" ht="30" customHeight="1">
      <c r="A16" s="16"/>
      <c r="B16" s="17" t="s">
        <v>30</v>
      </c>
      <c r="C16" s="17" t="s">
        <v>31</v>
      </c>
      <c r="D16" s="17"/>
      <c r="E16" s="18"/>
      <c r="F16" s="26"/>
      <c r="G16" s="18">
        <f>G17</f>
        <v>0</v>
      </c>
      <c r="H16" s="18">
        <v>0</v>
      </c>
    </row>
    <row r="17" spans="1:8" s="5" customFormat="1" ht="27.75" customHeight="1">
      <c r="A17" s="19"/>
      <c r="B17" s="20" t="s">
        <v>32</v>
      </c>
      <c r="C17" s="20" t="s">
        <v>33</v>
      </c>
      <c r="D17" s="20"/>
      <c r="E17" s="21"/>
      <c r="F17" s="27"/>
      <c r="G17" s="21">
        <f>SUM(G18:G19)</f>
        <v>0</v>
      </c>
      <c r="H17" s="21">
        <v>0</v>
      </c>
    </row>
    <row r="18" spans="1:8" s="5" customFormat="1" ht="21" customHeight="1">
      <c r="A18" s="22">
        <v>2</v>
      </c>
      <c r="B18" s="23" t="s">
        <v>34</v>
      </c>
      <c r="C18" s="23" t="s">
        <v>35</v>
      </c>
      <c r="D18" s="23" t="s">
        <v>29</v>
      </c>
      <c r="E18" s="24">
        <v>1.451</v>
      </c>
      <c r="F18" s="25"/>
      <c r="G18" s="24">
        <f>E18*F18</f>
        <v>0</v>
      </c>
      <c r="H18" s="24">
        <v>0</v>
      </c>
    </row>
    <row r="19" spans="1:8" s="5" customFormat="1" ht="21" customHeight="1">
      <c r="A19" s="22">
        <v>3</v>
      </c>
      <c r="B19" s="23" t="s">
        <v>36</v>
      </c>
      <c r="C19" s="23" t="s">
        <v>37</v>
      </c>
      <c r="D19" s="23" t="s">
        <v>29</v>
      </c>
      <c r="E19" s="24">
        <v>4.55</v>
      </c>
      <c r="F19" s="25"/>
      <c r="G19" s="24">
        <f>E19*F19</f>
        <v>0</v>
      </c>
      <c r="H19" s="24">
        <v>0</v>
      </c>
    </row>
    <row r="20" spans="1:8" s="5" customFormat="1" ht="30" customHeight="1">
      <c r="A20" s="16"/>
      <c r="B20" s="17" t="s">
        <v>38</v>
      </c>
      <c r="C20" s="17" t="s">
        <v>39</v>
      </c>
      <c r="D20" s="17"/>
      <c r="E20" s="18"/>
      <c r="F20" s="26"/>
      <c r="G20" s="18">
        <f>G21+G25+G31</f>
        <v>0</v>
      </c>
      <c r="H20" s="18">
        <v>67.77145827</v>
      </c>
    </row>
    <row r="21" spans="1:8" s="5" customFormat="1" ht="27.75" customHeight="1">
      <c r="A21" s="19"/>
      <c r="B21" s="20" t="s">
        <v>16</v>
      </c>
      <c r="C21" s="20" t="s">
        <v>25</v>
      </c>
      <c r="D21" s="20"/>
      <c r="E21" s="21"/>
      <c r="F21" s="27"/>
      <c r="G21" s="21">
        <f>SUM(G22:G24)</f>
        <v>0</v>
      </c>
      <c r="H21" s="21">
        <v>0</v>
      </c>
    </row>
    <row r="22" spans="1:8" s="5" customFormat="1" ht="39" customHeight="1">
      <c r="A22" s="22">
        <v>4</v>
      </c>
      <c r="B22" s="23">
        <v>121101001</v>
      </c>
      <c r="C22" s="23" t="s">
        <v>40</v>
      </c>
      <c r="D22" s="23" t="s">
        <v>29</v>
      </c>
      <c r="E22" s="24">
        <v>23.4</v>
      </c>
      <c r="F22" s="25"/>
      <c r="G22" s="24">
        <f>E22*F22</f>
        <v>0</v>
      </c>
      <c r="H22" s="24">
        <v>0</v>
      </c>
    </row>
    <row r="23" spans="1:8" s="5" customFormat="1" ht="12" customHeight="1">
      <c r="A23" s="22">
        <v>5</v>
      </c>
      <c r="B23" s="23" t="s">
        <v>41</v>
      </c>
      <c r="C23" s="23" t="s">
        <v>42</v>
      </c>
      <c r="D23" s="23" t="s">
        <v>29</v>
      </c>
      <c r="E23" s="24">
        <v>1.316</v>
      </c>
      <c r="F23" s="25"/>
      <c r="G23" s="24">
        <f>E23*F23</f>
        <v>0</v>
      </c>
      <c r="H23" s="24">
        <v>0</v>
      </c>
    </row>
    <row r="24" spans="1:8" s="5" customFormat="1" ht="36" customHeight="1">
      <c r="A24" s="22">
        <v>6</v>
      </c>
      <c r="B24" s="23" t="s">
        <v>43</v>
      </c>
      <c r="C24" s="23" t="s">
        <v>44</v>
      </c>
      <c r="D24" s="23" t="s">
        <v>29</v>
      </c>
      <c r="E24" s="24">
        <v>29.7</v>
      </c>
      <c r="F24" s="25"/>
      <c r="G24" s="24">
        <f>E24*F24</f>
        <v>0</v>
      </c>
      <c r="H24" s="24">
        <v>0</v>
      </c>
    </row>
    <row r="25" spans="1:8" s="5" customFormat="1" ht="27.75" customHeight="1">
      <c r="A25" s="19"/>
      <c r="B25" s="20" t="s">
        <v>20</v>
      </c>
      <c r="C25" s="20" t="s">
        <v>45</v>
      </c>
      <c r="D25" s="20"/>
      <c r="E25" s="21"/>
      <c r="F25" s="27"/>
      <c r="G25" s="21">
        <f>SUM(G26:G30)</f>
        <v>0</v>
      </c>
      <c r="H25" s="21">
        <v>61.88109827</v>
      </c>
    </row>
    <row r="26" spans="1:10" s="5" customFormat="1" ht="21" customHeight="1">
      <c r="A26" s="22">
        <v>7</v>
      </c>
      <c r="B26" s="23" t="s">
        <v>46</v>
      </c>
      <c r="C26" s="23" t="s">
        <v>47</v>
      </c>
      <c r="D26" s="23" t="s">
        <v>48</v>
      </c>
      <c r="E26" s="24">
        <v>120</v>
      </c>
      <c r="F26" s="25"/>
      <c r="G26" s="24">
        <f>E26*F26</f>
        <v>0</v>
      </c>
      <c r="H26" s="24">
        <v>13.344</v>
      </c>
      <c r="J26"/>
    </row>
    <row r="27" spans="1:11" s="5" customFormat="1" ht="21" customHeight="1">
      <c r="A27" s="28">
        <v>8</v>
      </c>
      <c r="B27" s="29">
        <v>589326030</v>
      </c>
      <c r="C27" s="29" t="s">
        <v>49</v>
      </c>
      <c r="D27" s="29" t="s">
        <v>29</v>
      </c>
      <c r="E27" s="30">
        <v>2.557</v>
      </c>
      <c r="F27" s="31"/>
      <c r="G27" s="31">
        <f>E27*F27</f>
        <v>0</v>
      </c>
      <c r="H27" s="30">
        <v>5.57709827</v>
      </c>
      <c r="I27" s="32"/>
      <c r="J27" s="32"/>
      <c r="K27" s="32"/>
    </row>
    <row r="28" spans="1:8" s="5" customFormat="1" ht="21" customHeight="1">
      <c r="A28" s="22">
        <v>9</v>
      </c>
      <c r="B28" s="23" t="s">
        <v>50</v>
      </c>
      <c r="C28" s="23" t="s">
        <v>51</v>
      </c>
      <c r="D28" s="23" t="s">
        <v>48</v>
      </c>
      <c r="E28" s="24">
        <v>120</v>
      </c>
      <c r="F28" s="25"/>
      <c r="G28" s="24">
        <f>E28*F28</f>
        <v>0</v>
      </c>
      <c r="H28" s="24">
        <v>40.032</v>
      </c>
    </row>
    <row r="29" spans="1:8" s="5" customFormat="1" ht="21" customHeight="1">
      <c r="A29" s="22">
        <v>10</v>
      </c>
      <c r="B29" s="23" t="s">
        <v>52</v>
      </c>
      <c r="C29" s="23" t="s">
        <v>53</v>
      </c>
      <c r="D29" s="23" t="s">
        <v>48</v>
      </c>
      <c r="E29" s="24">
        <v>120</v>
      </c>
      <c r="F29" s="25"/>
      <c r="G29" s="24">
        <f>E29*F29</f>
        <v>0</v>
      </c>
      <c r="H29" s="24">
        <v>0.108</v>
      </c>
    </row>
    <row r="30" spans="1:8" s="5" customFormat="1" ht="12" customHeight="1">
      <c r="A30" s="28">
        <v>11</v>
      </c>
      <c r="B30" s="29" t="s">
        <v>54</v>
      </c>
      <c r="C30" s="29" t="s">
        <v>55</v>
      </c>
      <c r="D30" s="29" t="s">
        <v>48</v>
      </c>
      <c r="E30" s="30">
        <v>120</v>
      </c>
      <c r="F30" s="31"/>
      <c r="G30" s="31">
        <f>E30*F30</f>
        <v>0</v>
      </c>
      <c r="H30" s="30">
        <v>2.82</v>
      </c>
    </row>
    <row r="31" spans="1:8" s="5" customFormat="1" ht="27.75" customHeight="1">
      <c r="A31" s="19"/>
      <c r="B31" s="20" t="s">
        <v>56</v>
      </c>
      <c r="C31" s="20" t="s">
        <v>57</v>
      </c>
      <c r="D31" s="20"/>
      <c r="E31" s="21"/>
      <c r="F31" s="27"/>
      <c r="G31" s="21">
        <f>SUM(G32:G58)</f>
        <v>0</v>
      </c>
      <c r="H31" s="21">
        <v>5.89036</v>
      </c>
    </row>
    <row r="32" spans="1:8" s="5" customFormat="1" ht="31.5" customHeight="1">
      <c r="A32" s="22">
        <v>12</v>
      </c>
      <c r="B32" s="23">
        <v>916531111</v>
      </c>
      <c r="C32" s="23" t="s">
        <v>58</v>
      </c>
      <c r="D32" s="23" t="s">
        <v>59</v>
      </c>
      <c r="E32" s="24">
        <v>42</v>
      </c>
      <c r="F32" s="25"/>
      <c r="G32" s="24">
        <f aca="true" t="shared" si="0" ref="G32:G58">E32*F32</f>
        <v>0</v>
      </c>
      <c r="H32" s="24">
        <v>3.52716</v>
      </c>
    </row>
    <row r="33" spans="1:8" s="5" customFormat="1" ht="12" customHeight="1">
      <c r="A33" s="28">
        <v>13</v>
      </c>
      <c r="B33" s="29" t="s">
        <v>60</v>
      </c>
      <c r="C33" s="29" t="s">
        <v>61</v>
      </c>
      <c r="D33" s="29" t="s">
        <v>62</v>
      </c>
      <c r="E33" s="30">
        <v>42.42</v>
      </c>
      <c r="F33" s="31"/>
      <c r="G33" s="31">
        <f t="shared" si="0"/>
        <v>0</v>
      </c>
      <c r="H33" s="30">
        <v>0.97566</v>
      </c>
    </row>
    <row r="34" spans="1:8" s="5" customFormat="1" ht="12" customHeight="1">
      <c r="A34" s="22">
        <v>14</v>
      </c>
      <c r="B34" s="23" t="s">
        <v>63</v>
      </c>
      <c r="C34" s="23" t="s">
        <v>64</v>
      </c>
      <c r="D34" s="23" t="s">
        <v>62</v>
      </c>
      <c r="E34" s="24">
        <v>1</v>
      </c>
      <c r="F34" s="25"/>
      <c r="G34" s="24">
        <f t="shared" si="0"/>
        <v>0</v>
      </c>
      <c r="H34" s="24">
        <v>0.15306</v>
      </c>
    </row>
    <row r="35" spans="1:8" s="5" customFormat="1" ht="40.5">
      <c r="A35" s="28">
        <v>15</v>
      </c>
      <c r="B35" s="29" t="s">
        <v>65</v>
      </c>
      <c r="C35" s="29" t="s">
        <v>66</v>
      </c>
      <c r="D35" s="29" t="s">
        <v>62</v>
      </c>
      <c r="E35" s="30">
        <v>1</v>
      </c>
      <c r="F35" s="31"/>
      <c r="G35" s="31">
        <f t="shared" si="0"/>
        <v>0</v>
      </c>
      <c r="H35" s="30">
        <v>0.0812</v>
      </c>
    </row>
    <row r="36" spans="1:8" s="5" customFormat="1" ht="12" customHeight="1">
      <c r="A36" s="22">
        <v>16</v>
      </c>
      <c r="B36" s="23" t="s">
        <v>67</v>
      </c>
      <c r="C36" s="23" t="s">
        <v>68</v>
      </c>
      <c r="D36" s="23" t="s">
        <v>62</v>
      </c>
      <c r="E36" s="24">
        <v>1</v>
      </c>
      <c r="F36" s="25"/>
      <c r="G36" s="24">
        <f t="shared" si="0"/>
        <v>0</v>
      </c>
      <c r="H36" s="24">
        <v>0.07174</v>
      </c>
    </row>
    <row r="37" spans="1:8" s="5" customFormat="1" ht="50.25" customHeight="1">
      <c r="A37" s="28">
        <v>17</v>
      </c>
      <c r="B37" s="29" t="s">
        <v>69</v>
      </c>
      <c r="C37" s="29" t="s">
        <v>70</v>
      </c>
      <c r="D37" s="29" t="s">
        <v>62</v>
      </c>
      <c r="E37" s="30">
        <v>1</v>
      </c>
      <c r="F37" s="31"/>
      <c r="G37" s="31">
        <f t="shared" si="0"/>
        <v>0</v>
      </c>
      <c r="H37" s="30">
        <v>0.1104</v>
      </c>
    </row>
    <row r="38" spans="1:8" s="5" customFormat="1" ht="21" customHeight="1">
      <c r="A38" s="22">
        <v>18</v>
      </c>
      <c r="B38" s="23" t="s">
        <v>71</v>
      </c>
      <c r="C38" s="23" t="s">
        <v>72</v>
      </c>
      <c r="D38" s="23" t="s">
        <v>62</v>
      </c>
      <c r="E38" s="24">
        <v>1</v>
      </c>
      <c r="F38" s="25"/>
      <c r="G38" s="24">
        <f t="shared" si="0"/>
        <v>0</v>
      </c>
      <c r="H38" s="24">
        <v>0.07174</v>
      </c>
    </row>
    <row r="39" spans="1:8" s="5" customFormat="1" ht="21" customHeight="1">
      <c r="A39" s="28">
        <v>19</v>
      </c>
      <c r="B39" s="29" t="s">
        <v>73</v>
      </c>
      <c r="C39" s="29" t="s">
        <v>74</v>
      </c>
      <c r="D39" s="29" t="s">
        <v>62</v>
      </c>
      <c r="E39" s="30">
        <v>1</v>
      </c>
      <c r="F39" s="31"/>
      <c r="G39" s="31">
        <f t="shared" si="0"/>
        <v>0</v>
      </c>
      <c r="H39" s="30">
        <v>0.0546</v>
      </c>
    </row>
    <row r="40" spans="1:8" s="5" customFormat="1" ht="21" customHeight="1">
      <c r="A40" s="22">
        <v>20</v>
      </c>
      <c r="B40" s="23" t="s">
        <v>75</v>
      </c>
      <c r="C40" s="23" t="s">
        <v>76</v>
      </c>
      <c r="D40" s="23" t="s">
        <v>62</v>
      </c>
      <c r="E40" s="24">
        <v>1</v>
      </c>
      <c r="F40" s="25"/>
      <c r="G40" s="24">
        <f t="shared" si="0"/>
        <v>0</v>
      </c>
      <c r="H40" s="24">
        <v>0.07174</v>
      </c>
    </row>
    <row r="41" spans="1:8" s="5" customFormat="1" ht="21" customHeight="1">
      <c r="A41" s="28">
        <v>21</v>
      </c>
      <c r="B41" s="29" t="s">
        <v>77</v>
      </c>
      <c r="C41" s="29" t="s">
        <v>78</v>
      </c>
      <c r="D41" s="29" t="s">
        <v>62</v>
      </c>
      <c r="E41" s="30">
        <v>1</v>
      </c>
      <c r="F41" s="31"/>
      <c r="G41" s="31">
        <f t="shared" si="0"/>
        <v>0</v>
      </c>
      <c r="H41" s="30">
        <v>0.0546</v>
      </c>
    </row>
    <row r="42" spans="1:8" s="5" customFormat="1" ht="12" customHeight="1">
      <c r="A42" s="22">
        <v>22</v>
      </c>
      <c r="B42" s="23" t="s">
        <v>79</v>
      </c>
      <c r="C42" s="23" t="s">
        <v>80</v>
      </c>
      <c r="D42" s="23" t="s">
        <v>62</v>
      </c>
      <c r="E42" s="24">
        <v>1</v>
      </c>
      <c r="F42" s="25"/>
      <c r="G42" s="24">
        <f t="shared" si="0"/>
        <v>0</v>
      </c>
      <c r="H42" s="24">
        <v>0.07174</v>
      </c>
    </row>
    <row r="43" spans="1:8" s="5" customFormat="1" ht="30.75" customHeight="1">
      <c r="A43" s="28">
        <v>23</v>
      </c>
      <c r="B43" s="29" t="s">
        <v>81</v>
      </c>
      <c r="C43" s="29" t="s">
        <v>82</v>
      </c>
      <c r="D43" s="29" t="s">
        <v>62</v>
      </c>
      <c r="E43" s="30">
        <v>1</v>
      </c>
      <c r="F43" s="31"/>
      <c r="G43" s="31">
        <f t="shared" si="0"/>
        <v>0</v>
      </c>
      <c r="H43" s="30">
        <v>0.0211</v>
      </c>
    </row>
    <row r="44" spans="1:8" s="5" customFormat="1" ht="12" customHeight="1">
      <c r="A44" s="22">
        <v>24</v>
      </c>
      <c r="B44" s="23" t="s">
        <v>83</v>
      </c>
      <c r="C44" s="23" t="s">
        <v>84</v>
      </c>
      <c r="D44" s="23" t="s">
        <v>62</v>
      </c>
      <c r="E44" s="24">
        <v>2</v>
      </c>
      <c r="F44" s="25"/>
      <c r="G44" s="24">
        <f t="shared" si="0"/>
        <v>0</v>
      </c>
      <c r="H44" s="24">
        <v>0.14348</v>
      </c>
    </row>
    <row r="45" spans="1:8" s="5" customFormat="1" ht="12" customHeight="1">
      <c r="A45" s="28">
        <v>25</v>
      </c>
      <c r="B45" s="29" t="s">
        <v>85</v>
      </c>
      <c r="C45" s="29" t="s">
        <v>86</v>
      </c>
      <c r="D45" s="29" t="s">
        <v>62</v>
      </c>
      <c r="E45" s="30">
        <v>1</v>
      </c>
      <c r="F45" s="31"/>
      <c r="G45" s="31">
        <f t="shared" si="0"/>
        <v>0</v>
      </c>
      <c r="H45" s="30">
        <v>0.0095</v>
      </c>
    </row>
    <row r="46" spans="1:8" s="5" customFormat="1" ht="12" customHeight="1">
      <c r="A46" s="28">
        <v>26</v>
      </c>
      <c r="B46" s="29" t="s">
        <v>87</v>
      </c>
      <c r="C46" s="29" t="s">
        <v>88</v>
      </c>
      <c r="D46" s="29" t="s">
        <v>62</v>
      </c>
      <c r="E46" s="30">
        <v>1</v>
      </c>
      <c r="F46" s="31"/>
      <c r="G46" s="31">
        <f t="shared" si="0"/>
        <v>0</v>
      </c>
      <c r="H46" s="30">
        <v>0.0095</v>
      </c>
    </row>
    <row r="47" spans="1:8" s="5" customFormat="1" ht="12" customHeight="1">
      <c r="A47" s="22">
        <v>27</v>
      </c>
      <c r="B47" s="23" t="s">
        <v>89</v>
      </c>
      <c r="C47" s="23" t="s">
        <v>90</v>
      </c>
      <c r="D47" s="23" t="s">
        <v>62</v>
      </c>
      <c r="E47" s="24">
        <v>1</v>
      </c>
      <c r="F47" s="25"/>
      <c r="G47" s="24">
        <f t="shared" si="0"/>
        <v>0</v>
      </c>
      <c r="H47" s="24">
        <v>0.07174</v>
      </c>
    </row>
    <row r="48" spans="1:8" s="5" customFormat="1" ht="12" customHeight="1">
      <c r="A48" s="28">
        <v>28</v>
      </c>
      <c r="B48" s="29" t="s">
        <v>91</v>
      </c>
      <c r="C48" s="29" t="s">
        <v>92</v>
      </c>
      <c r="D48" s="29" t="s">
        <v>62</v>
      </c>
      <c r="E48" s="30">
        <v>1</v>
      </c>
      <c r="F48" s="31"/>
      <c r="G48" s="31">
        <f t="shared" si="0"/>
        <v>0</v>
      </c>
      <c r="H48" s="30">
        <v>0.0327</v>
      </c>
    </row>
    <row r="49" spans="1:8" s="5" customFormat="1" ht="12" customHeight="1">
      <c r="A49" s="22">
        <v>29</v>
      </c>
      <c r="B49" s="23" t="s">
        <v>93</v>
      </c>
      <c r="C49" s="23" t="s">
        <v>94</v>
      </c>
      <c r="D49" s="23" t="s">
        <v>62</v>
      </c>
      <c r="E49" s="24">
        <v>1</v>
      </c>
      <c r="F49" s="25"/>
      <c r="G49" s="24">
        <f t="shared" si="0"/>
        <v>0</v>
      </c>
      <c r="H49" s="24">
        <v>0.07174</v>
      </c>
    </row>
    <row r="50" spans="1:8" s="5" customFormat="1" ht="21" customHeight="1">
      <c r="A50" s="28">
        <v>30</v>
      </c>
      <c r="B50" s="29" t="s">
        <v>95</v>
      </c>
      <c r="C50" s="29" t="s">
        <v>96</v>
      </c>
      <c r="D50" s="29" t="s">
        <v>62</v>
      </c>
      <c r="E50" s="30">
        <v>1</v>
      </c>
      <c r="F50" s="31"/>
      <c r="G50" s="31">
        <f t="shared" si="0"/>
        <v>0</v>
      </c>
      <c r="H50" s="30">
        <v>0</v>
      </c>
    </row>
    <row r="51" spans="1:8" s="5" customFormat="1" ht="12" customHeight="1">
      <c r="A51" s="22">
        <v>31</v>
      </c>
      <c r="B51" s="23" t="s">
        <v>97</v>
      </c>
      <c r="C51" s="23" t="s">
        <v>98</v>
      </c>
      <c r="D51" s="23" t="s">
        <v>62</v>
      </c>
      <c r="E51" s="24">
        <v>1</v>
      </c>
      <c r="F51" s="25"/>
      <c r="G51" s="24">
        <f t="shared" si="0"/>
        <v>0</v>
      </c>
      <c r="H51" s="24">
        <v>0.07174</v>
      </c>
    </row>
    <row r="52" spans="1:8" s="5" customFormat="1" ht="21" customHeight="1">
      <c r="A52" s="28">
        <v>32</v>
      </c>
      <c r="B52" s="29" t="s">
        <v>99</v>
      </c>
      <c r="C52" s="29" t="s">
        <v>100</v>
      </c>
      <c r="D52" s="29" t="s">
        <v>62</v>
      </c>
      <c r="E52" s="30">
        <v>1</v>
      </c>
      <c r="F52" s="31"/>
      <c r="G52" s="31">
        <f t="shared" si="0"/>
        <v>0</v>
      </c>
      <c r="H52" s="30">
        <v>0</v>
      </c>
    </row>
    <row r="53" spans="1:8" s="5" customFormat="1" ht="12" customHeight="1">
      <c r="A53" s="22">
        <v>33</v>
      </c>
      <c r="B53" s="23" t="s">
        <v>101</v>
      </c>
      <c r="C53" s="23" t="s">
        <v>102</v>
      </c>
      <c r="D53" s="23" t="s">
        <v>62</v>
      </c>
      <c r="E53" s="24">
        <v>1</v>
      </c>
      <c r="F53" s="25"/>
      <c r="G53" s="24">
        <f t="shared" si="0"/>
        <v>0</v>
      </c>
      <c r="H53" s="24">
        <v>0.07174</v>
      </c>
    </row>
    <row r="54" spans="1:8" s="5" customFormat="1" ht="21" customHeight="1">
      <c r="A54" s="28">
        <v>34</v>
      </c>
      <c r="B54" s="29" t="s">
        <v>103</v>
      </c>
      <c r="C54" s="29" t="s">
        <v>104</v>
      </c>
      <c r="D54" s="29" t="s">
        <v>62</v>
      </c>
      <c r="E54" s="30">
        <v>1</v>
      </c>
      <c r="F54" s="31"/>
      <c r="G54" s="31">
        <f t="shared" si="0"/>
        <v>0</v>
      </c>
      <c r="H54" s="30">
        <v>0</v>
      </c>
    </row>
    <row r="55" spans="1:8" s="5" customFormat="1" ht="21" customHeight="1">
      <c r="A55" s="22">
        <v>35</v>
      </c>
      <c r="B55" s="23" t="s">
        <v>105</v>
      </c>
      <c r="C55" s="23" t="s">
        <v>106</v>
      </c>
      <c r="D55" s="23" t="s">
        <v>62</v>
      </c>
      <c r="E55" s="24">
        <v>1</v>
      </c>
      <c r="F55" s="24"/>
      <c r="G55" s="24">
        <f t="shared" si="0"/>
        <v>0</v>
      </c>
      <c r="H55" s="24">
        <v>0.07174</v>
      </c>
    </row>
    <row r="56" spans="1:8" s="5" customFormat="1" ht="21" customHeight="1">
      <c r="A56" s="28">
        <v>36</v>
      </c>
      <c r="B56" s="29" t="s">
        <v>107</v>
      </c>
      <c r="C56" s="29" t="s">
        <v>108</v>
      </c>
      <c r="D56" s="29" t="s">
        <v>62</v>
      </c>
      <c r="E56" s="30">
        <v>1</v>
      </c>
      <c r="F56" s="30"/>
      <c r="G56" s="30">
        <f t="shared" si="0"/>
        <v>0</v>
      </c>
      <c r="H56" s="30">
        <v>0</v>
      </c>
    </row>
    <row r="57" spans="1:8" s="5" customFormat="1" ht="12" customHeight="1">
      <c r="A57" s="28">
        <v>37</v>
      </c>
      <c r="B57" s="29" t="s">
        <v>109</v>
      </c>
      <c r="C57" s="29" t="s">
        <v>110</v>
      </c>
      <c r="D57" s="29" t="s">
        <v>62</v>
      </c>
      <c r="E57" s="30">
        <v>1</v>
      </c>
      <c r="F57" s="30"/>
      <c r="G57" s="30">
        <f t="shared" si="0"/>
        <v>0</v>
      </c>
      <c r="H57" s="30">
        <v>0</v>
      </c>
    </row>
    <row r="58" spans="1:8" s="5" customFormat="1" ht="12" customHeight="1">
      <c r="A58" s="22">
        <v>38</v>
      </c>
      <c r="B58" s="23" t="s">
        <v>111</v>
      </c>
      <c r="C58" s="23" t="s">
        <v>112</v>
      </c>
      <c r="D58" s="23" t="s">
        <v>62</v>
      </c>
      <c r="E58" s="24">
        <v>1</v>
      </c>
      <c r="F58" s="24"/>
      <c r="G58" s="24">
        <f t="shared" si="0"/>
        <v>0</v>
      </c>
      <c r="H58" s="24">
        <v>0.07174</v>
      </c>
    </row>
    <row r="59" spans="1:8" s="5" customFormat="1" ht="30" customHeight="1">
      <c r="A59" s="33"/>
      <c r="B59" s="34"/>
      <c r="C59" s="34" t="s">
        <v>113</v>
      </c>
      <c r="D59" s="34"/>
      <c r="E59" s="35"/>
      <c r="F59" s="35"/>
      <c r="G59" s="35">
        <f>G13+G16+G20</f>
        <v>0</v>
      </c>
      <c r="H59" s="35">
        <v>67.77145827</v>
      </c>
    </row>
  </sheetData>
  <sheetProtection selectLockedCells="1" selectUnlockedCells="1"/>
  <mergeCells count="2">
    <mergeCell ref="A1:H1"/>
    <mergeCell ref="A8:C8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</dc:creator>
  <cp:keywords/>
  <dc:description/>
  <cp:lastModifiedBy>VIKI</cp:lastModifiedBy>
  <cp:lastPrinted>2019-08-27T11:55:54Z</cp:lastPrinted>
  <dcterms:created xsi:type="dcterms:W3CDTF">2019-08-27T11:34:34Z</dcterms:created>
  <dcterms:modified xsi:type="dcterms:W3CDTF">2019-09-18T11:48:44Z</dcterms:modified>
  <cp:category/>
  <cp:version/>
  <cp:contentType/>
  <cp:contentStatus/>
</cp:coreProperties>
</file>