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2360" activeTab="0"/>
  </bookViews>
  <sheets>
    <sheet name="List1" sheetId="1" r:id="rId1"/>
    <sheet name="Hárok1" sheetId="2" r:id="rId2"/>
    <sheet name="List2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<sst xmlns="http://schemas.openxmlformats.org/spreadsheetml/2006/main" count="680" uniqueCount="243">
  <si>
    <t xml:space="preserve">Rozpočet </t>
  </si>
  <si>
    <t>Bežné príjmy</t>
  </si>
  <si>
    <t>Kapitálové príjmy</t>
  </si>
  <si>
    <t>Finančné príjmy</t>
  </si>
  <si>
    <t xml:space="preserve">Príjmy spolu </t>
  </si>
  <si>
    <t xml:space="preserve">Výdavky spolu </t>
  </si>
  <si>
    <t>Hospodárenie obce</t>
  </si>
  <si>
    <t>100 - daňové príjmy</t>
  </si>
  <si>
    <t>200 - nedaňové príjmy</t>
  </si>
  <si>
    <t>300 - granty a transfery</t>
  </si>
  <si>
    <t>200 - kapitálové príjmy</t>
  </si>
  <si>
    <t>500 - prijaté úvery, pôžičky</t>
  </si>
  <si>
    <t>600 -Bežné výdavky</t>
  </si>
  <si>
    <t>700 -Kapitálové výdavky</t>
  </si>
  <si>
    <t>Výkonné a zákonodarné orgány</t>
  </si>
  <si>
    <t>01.1.1.</t>
  </si>
  <si>
    <t>610 Mzdy, platy, služobné príjmy</t>
  </si>
  <si>
    <t>630 Tovary a služby</t>
  </si>
  <si>
    <t>640 Bežné transfery</t>
  </si>
  <si>
    <t>Finančné a rozpočtové záležitosti</t>
  </si>
  <si>
    <t>01.1.2.</t>
  </si>
  <si>
    <t>Iné všeobecné služby - matrika</t>
  </si>
  <si>
    <t>01.3.3.</t>
  </si>
  <si>
    <t>Všeobecné služby inde neklasifik.</t>
  </si>
  <si>
    <t>01.6.0.  Voľby</t>
  </si>
  <si>
    <t>Civilná ochrana</t>
  </si>
  <si>
    <t>02.2.0.</t>
  </si>
  <si>
    <t>620 Poistné a príspevok do poisťovní</t>
  </si>
  <si>
    <t>Ochrana pred požiarmi</t>
  </si>
  <si>
    <t>03.2.0.</t>
  </si>
  <si>
    <t>Poľnohospodárstvo - ochrana proti</t>
  </si>
  <si>
    <t>záplavám, veterinárna prevencia</t>
  </si>
  <si>
    <t>04.2.1.</t>
  </si>
  <si>
    <t>Cestná doprava</t>
  </si>
  <si>
    <t>04.5.1.</t>
  </si>
  <si>
    <t>05.1.0.</t>
  </si>
  <si>
    <t>Nakladanie s odpadovými vodami</t>
  </si>
  <si>
    <t>05.2.0.</t>
  </si>
  <si>
    <r>
      <rPr>
        <sz val="11"/>
        <color indexed="8"/>
        <rFont val="Calibri"/>
        <family val="2"/>
      </rPr>
      <t>620 Poistné a príspevok do poisťovní</t>
    </r>
  </si>
  <si>
    <t>Rozvoj obcí</t>
  </si>
  <si>
    <t>06.2.0.</t>
  </si>
  <si>
    <t>Zásobovanie vodou</t>
  </si>
  <si>
    <t>06.3.0.</t>
  </si>
  <si>
    <t>Verejné osvetlenie</t>
  </si>
  <si>
    <t>06.4.0.</t>
  </si>
  <si>
    <t>Bývanie a občianska vybavenosť</t>
  </si>
  <si>
    <t>06.6.0. obecný byt</t>
  </si>
  <si>
    <t>Rekreačné a športové služby</t>
  </si>
  <si>
    <t xml:space="preserve">08.1.0. </t>
  </si>
  <si>
    <t>Kultúrne služby</t>
  </si>
  <si>
    <t>08.2.0. Kultúrny dom a knižnica</t>
  </si>
  <si>
    <t>Vysielacie a vydavateľské služby</t>
  </si>
  <si>
    <t>630  Tovary a služby</t>
  </si>
  <si>
    <t>Náboženské a iné spoločenské služby</t>
  </si>
  <si>
    <t>08.4.0. DS, členstvo v organizáciach</t>
  </si>
  <si>
    <t>Rekreácia, kultúra a náboženstvo</t>
  </si>
  <si>
    <t>inde neklasifikované</t>
  </si>
  <si>
    <t>08.6.0. Občianske obrady</t>
  </si>
  <si>
    <t>Predprimárne vzdelávanie - MŠ</t>
  </si>
  <si>
    <t>09.1.1.1.</t>
  </si>
  <si>
    <t>Primárne vzdelávanie ZŠ 1.-4. ročník</t>
  </si>
  <si>
    <t>09.1.2.1.</t>
  </si>
  <si>
    <t>Nižšie sekundárne vzdelávanie</t>
  </si>
  <si>
    <t>09.2.1.1. ZŠ II. stupeň</t>
  </si>
  <si>
    <t>Vzdeláv. nedefinované podľa úrovne</t>
  </si>
  <si>
    <t>09.5.0. Školský klub</t>
  </si>
  <si>
    <t>Vedľajšie služby v školstve</t>
  </si>
  <si>
    <t>v rámci nižšieho sekundárneho vzd.</t>
  </si>
  <si>
    <t>09.6.0.3 Školská jedáleň pre II. st. ZŠ</t>
  </si>
  <si>
    <t>Staroba - Klub dôchodcov</t>
  </si>
  <si>
    <t>10.2.0.</t>
  </si>
  <si>
    <t>Sociálna pomoc občanom v hmotnej</t>
  </si>
  <si>
    <t>núdzi, 10.7.0.</t>
  </si>
  <si>
    <t>Bežné výdavky</t>
  </si>
  <si>
    <t>Kapitálové výdavky</t>
  </si>
  <si>
    <t>716 Prípravná  a projekt. dokumentácia</t>
  </si>
  <si>
    <t>717 Realizácia stavieb a ich techn. Zhod.</t>
  </si>
  <si>
    <t>711 Nákup pozemkov a nehm. aktív</t>
  </si>
  <si>
    <t>08.3.0. miestny rozhlas a noviny</t>
  </si>
  <si>
    <t>400 - príjmy z transakcií s finančnými aktívami a pasívami</t>
  </si>
  <si>
    <t>640 Transfery jednotlivcovi</t>
  </si>
  <si>
    <t>713 Nákup prev. Strojov, zariadení</t>
  </si>
  <si>
    <t>713 Nákup zariadení, techniky a náradia</t>
  </si>
  <si>
    <t>716 Prípravná a projektová dokumentácia</t>
  </si>
  <si>
    <t>Upravený rozpočet</t>
  </si>
  <si>
    <t xml:space="preserve">Čerpanie </t>
  </si>
  <si>
    <t xml:space="preserve">Čerpanie v % </t>
  </si>
  <si>
    <t>Spolu</t>
  </si>
  <si>
    <t>Rodina a deti</t>
  </si>
  <si>
    <t>10.4.0.</t>
  </si>
  <si>
    <t>08.4.0.</t>
  </si>
  <si>
    <t xml:space="preserve">  k upravenému rozpočtu</t>
  </si>
  <si>
    <t xml:space="preserve">   k upravenému rozpočtu</t>
  </si>
  <si>
    <r>
      <t xml:space="preserve"> </t>
    </r>
    <r>
      <rPr>
        <b/>
        <sz val="10"/>
        <color indexed="8"/>
        <rFont val="Calibri"/>
        <family val="2"/>
      </rPr>
      <t xml:space="preserve"> k upravenému rozpočtu</t>
    </r>
  </si>
  <si>
    <r>
      <t xml:space="preserve">   </t>
    </r>
    <r>
      <rPr>
        <b/>
        <sz val="10"/>
        <color indexed="8"/>
        <rFont val="Calibri"/>
        <family val="2"/>
      </rPr>
      <t xml:space="preserve"> k upravenému rozpočtu</t>
    </r>
  </si>
  <si>
    <r>
      <t xml:space="preserve">    </t>
    </r>
    <r>
      <rPr>
        <b/>
        <sz val="10"/>
        <color indexed="8"/>
        <rFont val="Calibri"/>
        <family val="2"/>
      </rPr>
      <t>k upravenému rozpočtu</t>
    </r>
  </si>
  <si>
    <t>Na základe §16 ods. 5 písmena a) zákona č.583/2004 Z.z. o rozpočtových pravidlách územnej samosprávy a o zmene</t>
  </si>
  <si>
    <t>v členení podľa §10 ods. 3 v súlade s rozpočtovou klasifikáciou.</t>
  </si>
  <si>
    <t>a doplnení niektorých zákonov Obec Malá Ida predkladá Obecnému zastupiteľstvu údaje o plnení rozpočtu obce</t>
  </si>
  <si>
    <t xml:space="preserve">Ostatné príjmy sú príjmy z prenajatých pozemkov, budov, administratívne poplatky, pokuty, poplatky za predaj služieb, tovarov, </t>
  </si>
  <si>
    <t xml:space="preserve">poplatky za školské zariadenia, úroky, príjmy z náhrad poistného plnenia, príjmy z dobropisov a príjmy z refundácii, ktoré </t>
  </si>
  <si>
    <t>V rámci finančných operácii boli  do rozpočtu obce zapojené nevyčerpané finančné prostriedky zo štátneho rozpočtu vo výške</t>
  </si>
  <si>
    <t xml:space="preserve">V tejto funkčnej klasifikácii boli výdavky  čerpané na mzdy volených funkcionárov a zamestnancov  obce, pracovníkov zamestnaných </t>
  </si>
  <si>
    <t xml:space="preserve">komunikačnú infraštruktúru,interiérové vybavenie,  prevádzkové stroje, všeobecný materiál, knihy, časopisy, pracovné odevy, reprezentačné,  </t>
  </si>
  <si>
    <t xml:space="preserve">softvér, palivo, servis a údržbu auta, rutinná údržba budovy a sotvéru, školenia kurzy a semináre, všeobecné  a špeciálne služby, poplatky a odvody, </t>
  </si>
  <si>
    <t>Táto funkčná klasifikácia zahŕňa hlavne výdavky súvisiace s bankovými službami a takisto aj ostatné správne poplatky. Čerpanie  v tejto</t>
  </si>
  <si>
    <t xml:space="preserve">Čerpanie  rozpočtu obce Malá Ida za rok  2016 </t>
  </si>
  <si>
    <t xml:space="preserve">Čerpanie na prenesený výkon štátnej správy na samosprávu vo veci matriky je výlučne zo štátnych prostriedkov a to na mzdy, odvody. </t>
  </si>
  <si>
    <t xml:space="preserve">V súlade s vnútorným predpisom vedenia účtovníctva by sme mali  účtovať na túto funkčnú klasifikáciu 6% výdavkov Obecného úradu za elektrinu, </t>
  </si>
  <si>
    <t>Výška prideleného transferu nám nepokryje  výdavky na energie podľa vnútorného predpisu.  Ďalšie čerpané výdavky na tovary služby vo výške</t>
  </si>
  <si>
    <t xml:space="preserve">plyn, vodu a stočné.  Z dôvodu, že sa zvýšil počet obradov matriky, viac prostriedkov ide v súlade so mzdovými predpismi  na mzdy a odvody. </t>
  </si>
  <si>
    <t xml:space="preserve">Na túto kategóriu obec čerpá transfer zo ŠR na odmenu skladníka, ktorý má na starosti ochranné prostriedky v sklade CO a za výkon </t>
  </si>
  <si>
    <t xml:space="preserve">inventarizácie. </t>
  </si>
  <si>
    <t xml:space="preserve">V tejto kategórii sa účtujú výdavky na Dobrovoľný hasičský zbor obce. Čerpanie výdavkov bolo na energie,  špeciálny a všeobecný materiál, </t>
  </si>
  <si>
    <t xml:space="preserve">palivo pre AVIU, pracovné odevy,  servis a údržba AVIE, poistné, prepravné,  výdavky na súťaž, odmeny na dohodu o vykonaní práce a </t>
  </si>
  <si>
    <t>z dotácie z DPO SR, prevažne na pracovné odevy, prístroje a  servis.</t>
  </si>
  <si>
    <t>Nakladanie s odpadmi</t>
  </si>
  <si>
    <t xml:space="preserve">Táto kategória zahŕňa úpravu a údržbu verejných priestranstiev. Prostriedky boli čerpané na všeobecný materiál, náradie, palivo pre kosačku, </t>
  </si>
  <si>
    <t>obec refunduje nájomníčke. Ďalšie výdavky predstavovali všeobecné služby vo výške 398,28 € a to príspevok do fondu opráv, ktoré sú mesačne</t>
  </si>
  <si>
    <t xml:space="preserve">všeobecný materiál, poplatky a odvody  za služby poskytované Rozhlasom a televíziou Slovenska. Výdavok na grafické spracovanie </t>
  </si>
  <si>
    <t>Následne obec refunduje výdavky za uloženie panelov  nájomcovi  hrobového miesta. Obec má v starostlivosti dva vojnové hroby, na ktoré</t>
  </si>
  <si>
    <t>Ďalej v tejto kategŕii sa účtujú výdavky na DOVP,  transfery na členské príspevky organizáciam, v ktorých je obec členom (ZMOS, Rudohorie, MAS)</t>
  </si>
  <si>
    <t>Prevádzkovaním Slameného domu v obci  sa zvýšil počet sobášov  v územnej pôsobnosti nášho matričného úradu. Výdavky v tejto</t>
  </si>
  <si>
    <r>
      <t xml:space="preserve">kategórii predstavujú výdavky na všeobecný materiál  - kvety a  prípitok v súlade so smernicou na reprezentačné </t>
    </r>
    <r>
      <rPr>
        <sz val="11"/>
        <rFont val="Calibri"/>
        <family val="2"/>
      </rPr>
      <t>a propagačné účely.</t>
    </r>
  </si>
  <si>
    <t xml:space="preserve">Ďalej to boli výdavky na semináre, všeobecné služby, poistné, prídel do sociálneho fondu a na stravovanie zamestnancov v súlade  </t>
  </si>
  <si>
    <t>Základnú školu navštevovalo v roku 2017  242 žiakov, pre ktorých výchovnopedagogickú činnosť zabezpečovalo 19 pedagogických zamestnancov.</t>
  </si>
  <si>
    <t xml:space="preserve">V základnej škole je zamestnaných 9 nepedagogických zamestnancov. </t>
  </si>
  <si>
    <t>V októbri obec organizovala pre dôchodcov kultúrnu akciu so spoločenským posedením v rámci akcie - "Úcta k starším". Obec zabezpečuje</t>
  </si>
  <si>
    <t>Na stravovaní sa zúčastňuje priemerne 5 dôchodcov z obce.</t>
  </si>
  <si>
    <t xml:space="preserve">Obec bola určená ako osobitný príjemca rodinných prídavkov z dôvodu vynechávanie školskej dochádzky žiakom. Z uvedenej dotácie </t>
  </si>
  <si>
    <t>boli zakúpené potraviny a drogistický tovar pre daného žiaka.</t>
  </si>
  <si>
    <t>Sociálna pomoc občanom v hmotnej núdzi sa poskytuje prostredníctvom Úradu práce, sociálnych vecí a rodiny pre deti, ktorých rodičia</t>
  </si>
  <si>
    <t>Obec má schválené VZN o zabezpečovaní sociálnej  pomoci a poskytovaní jednorázovej dávky v hmotnej núdzi občanom obce.</t>
  </si>
  <si>
    <t>Ďalšie výdavky tvorili poplatky a odvody, na odmeny zamestnancom mimopracovného pomeru, na školenia a na všeobecné služby.</t>
  </si>
  <si>
    <t>Bolo vydaných 39 450 ks obedov a 20 704 ks doplnkových jedál - desiata, olovrant a ovocie.</t>
  </si>
  <si>
    <t xml:space="preserve">Finančné prostriedky boli vyčerpané hlavne do miezd a odvodov. V tovaroch a službách je zaúčtovaná, pomerná časť spotrebovanej energie a nákup </t>
  </si>
  <si>
    <t>spotrebného materiálu pre deti ŠK.</t>
  </si>
  <si>
    <t xml:space="preserve">Čerpanie  rozpočtu obce Malá Ida za rok  2018 </t>
  </si>
  <si>
    <t>na rok 2018</t>
  </si>
  <si>
    <t>717 Realizácia stavieb a ich techn. Zhodn.</t>
  </si>
  <si>
    <t>716 Prípravná a projekt. Dokumentácia</t>
  </si>
  <si>
    <t>717  Realizácia stavieb a ich techn. Zhodn</t>
  </si>
  <si>
    <t>640 Bežný transfer</t>
  </si>
  <si>
    <t>Hlavnou položkou bežných príjmov je príjem z podielu na výnose dane fyzických osôb, ktoré obec čerpala vo výške 598 565,11 €, čo</t>
  </si>
  <si>
    <t>predstavuje 114,01 %. Ďalej sú to daňové príjmy za daň z nehnuteľnosti, ktoré boli čerpané vo výške 41 177,33 €, čo je 98,16 % plnenie.</t>
  </si>
  <si>
    <t xml:space="preserve">Daň za psov bola čerpaná vo výške  1 402,30 €, čo je 93,49 % a daň za ubytovanie bola čerpaná vo výške  2 891,50 € čo je 170,09 %. </t>
  </si>
  <si>
    <t xml:space="preserve">Daň za komunálne odpady a drobné stavebné odpady boli čerpané vo výške 30 186,69 € čo je  102,62 %  plnenie. </t>
  </si>
  <si>
    <t>Daň za rozvoj bola čerpaná vo výške 18 377,60 €, čo predstavuje 117,77 % plnenie.</t>
  </si>
  <si>
    <t>predstavujú 38 928,84 €, čo je 122,05 %.</t>
  </si>
  <si>
    <t xml:space="preserve">V roku 2018 boli obci poskytnuté bežné transfery a granty vo výške 508 266,86 €. Z tohto objemu bola čiastka 489 470,40  € presunutá </t>
  </si>
  <si>
    <t>na prenesený výkon základnej školy. V priebehu roka 2018 vrátené nevyčerpané prostriedky predstavovali sumu 3 178,00  € a presunuté do roku 2019  15 965,37 €.</t>
  </si>
  <si>
    <t>Obec zabezpečovala prenesený výkon a ostatné činnosti z  transferov a grantov vo výške 18 796,46 €. Vátené prostriedky predstavujú 160,09 €.</t>
  </si>
  <si>
    <t>Vlastné príjmy základnej školy z prenájmu budov, z dobropisov a poplatkov boli vo výške 26 926,66 €, príjem za stravné bolo vo výške 47 605,74 €.</t>
  </si>
  <si>
    <t>Ostatné príjmy z transferov 24 420,81 €.</t>
  </si>
  <si>
    <t>Kapitálové príjmy za rok 2018 boli čerpané vo výške 2 513,00 €  za predaj obecných pozemkov a kapitálové transfery vo výške 49 000,  €.</t>
  </si>
  <si>
    <t xml:space="preserve">70 847,58 € v súlade s osobitným predpisom. Bežné transfery boli vyčerpané do  31.3.2018 vo výške 6 415,91 €. Z  prostriedkov </t>
  </si>
  <si>
    <t>za výrub stromov boli čerpané 1 244,00 € v súlade s účelom čerpania na stromovú zeleň.</t>
  </si>
  <si>
    <t>Na realizáciu kapitálových výdavkov boli čerpané finančné prostriedky z  rezervného fondu vo výške 62 129 €.</t>
  </si>
  <si>
    <t>Z prostriedkov za stravné v ZŠ bolo čerpanie vo výške 1058,67 €.</t>
  </si>
  <si>
    <t xml:space="preserve"> z  Úradu práce, za pracovníka stavebného úradu celkom  vo výške 89 621,51  €, čo je 92,93 % a na odvody vo výške  34 749,92 €, </t>
  </si>
  <si>
    <t xml:space="preserve">čo je 95,94 % čerpanie. Na tovary a služby, ktoré predstavujú cestovné, energie, vodné a stočné,  telekomunikačné a poštové služby, </t>
  </si>
  <si>
    <t xml:space="preserve">stravovanie , poistné, prídel do soc. fondu, odmeny poslancom a  pracovníkom mimopracovného pomeru, vratky  boli čerpané vo výške 49 676,24 €, </t>
  </si>
  <si>
    <t xml:space="preserve">čo predstavuje 87,30 % čerpanie.  Transfery na centrá voľného času pre deti s trvalým pobytom v obci a na nemocenské dávky boli čerpané vo výške </t>
  </si>
  <si>
    <t>6 250,43 €, čo predstavuje 92,48 % čerpanie.</t>
  </si>
  <si>
    <t>oblasti bolo vo výške 412,82,čo je  206,41 %.</t>
  </si>
  <si>
    <t xml:space="preserve">536,07 € predstavujú cestovné náhrady, poštové služby, údržba softvéru,  semináre, naturálne mzdy, stravovanie a prídel do soc. fondu. </t>
  </si>
  <si>
    <t>Celkom čerpanie na matriku bo vo výške  5 689,72 €, t.j. výška pridelenej dotácie na matriku.</t>
  </si>
  <si>
    <t>prostriedky vo výške 23,93 € boli vrátené do ŠR v roku 2018 v súlade s usmernením.</t>
  </si>
  <si>
    <t xml:space="preserve">V tejto kategórii boli čerpané výdavky na komunálne voľby, ktoré boli hradené zo štátnych prostriedkov vo výške 577,17 €. Nevyčerpané </t>
  </si>
  <si>
    <t xml:space="preserve">transfery na členské príspevky. Celkom výdavky predstavovali  7 311,91 €, čo je 95,71 %. Z celkových výdavkov bolo 3 000 € čerpaných </t>
  </si>
  <si>
    <t>V roku 2018 nebolo potrebné v tejto kategórii  čerpať finančné prostriedky.</t>
  </si>
  <si>
    <t xml:space="preserve">Obec v tejto kategórii čerpala finančné prostriedky   na  zimnú údržbu ciest, na posypovú soľ, štrk, dopravné zrkadlá, osadenie spomaľovacích </t>
  </si>
  <si>
    <t xml:space="preserve"> prahov a na všeobecný materiál.</t>
  </si>
  <si>
    <t>V tomto roku sme zakúpili  nádoby na odpad priamo od výrobcu v počte 40 ks  v celkovej hodnote 792,00 €.</t>
  </si>
  <si>
    <t xml:space="preserve">Ďalšie výdavky boli  na vypracovanie programu odpadového hospodárstva v sume 354 €, na farebné vrecia na separovaný a komunálny odpad </t>
  </si>
  <si>
    <t>stavebným a objemným odpadom vo výške  43 049,31 €.</t>
  </si>
  <si>
    <t>a nálepky na nádoby, na štiepkovanie konárov v sume 1440 € . Najpodstatnejšie výdavky boli na nakladanie s komunálnym odpadom, drobným</t>
  </si>
  <si>
    <t xml:space="preserve">Príjem z poplatku za komunálny a drobný stavebný odpad bol vo výške 30 186,00 € a príjem z predaja smetných nádob bol vo výške 920,40 €. </t>
  </si>
  <si>
    <t xml:space="preserve">Saldo nákladov a výnosov predstavuje 11 942,91 € v neprospech obce.  </t>
  </si>
  <si>
    <t xml:space="preserve">Splaškovú kanalizáciu obec od roku 2014 neprevádzkuje. Rozpočtovali sme výdavky na riešenie dažďovej kanalizácie. </t>
  </si>
  <si>
    <t xml:space="preserve">na pracovné pomôcky,na všeobecné služby, na údržbu objektov, strojov a na dohody o vykonaní práce  celkom vo výške 6 521,85 €. </t>
  </si>
  <si>
    <t xml:space="preserve">Obec zakúpila krovinorezy 2 ks, pivné sety 15 ks, PVC stany 3x6m - 2 ks, vapku. </t>
  </si>
  <si>
    <t>Výdavky tejto kategórie tvoria výdavky za energie.</t>
  </si>
  <si>
    <t xml:space="preserve">Obec uhrádza energie za byt a spoločné priestory v byte. Za rok 2018 boli čerpané vo výške 1 404,06 €, ktoré následne  po vyúčtovaní dodávateľa </t>
  </si>
  <si>
    <t xml:space="preserve">refundované spolu s nájomným. </t>
  </si>
  <si>
    <t>Transfer vo výške 13.000,00 € bol poskytnutý futbalovému klubu TJ Družstevník Malá Ida.</t>
  </si>
  <si>
    <t>Transfer vo výške 1.000,00 € bol poskytnutý "Ultra Team Lindvaj".</t>
  </si>
  <si>
    <t xml:space="preserve">Výdavky na rekreačné a športové služby zahŕňajú  réžijné výdavky  na  budovu šatne a ihrisko, najmä energie, vodné a stočné:  2 717,79 €, </t>
  </si>
  <si>
    <t>na súťaže organizované obcou 1160 €. Všeobecný materiál na drobné opravy a údržbu, hnojivá na trávnik v sume 931,64 €. Revízia hasiacich</t>
  </si>
  <si>
    <t>prístrojov a odmeny pracovníkov mimo pracovného pomeru v sume 443,80 €.</t>
  </si>
  <si>
    <t>Za rok 2018 obec vyčerpala 99,74 % z rozpočtovaných nákladov na energie, tj. 9 913,92 €, z toho vodné a stočné vo výške 736,80 €.</t>
  </si>
  <si>
    <t>Obec zakúpila  nové stoly do KD   vo výške 2 000 €, vybavenie do kuchyne,indukčné variče v sume 440 € reproduktory so stojanom a mikrofónmi</t>
  </si>
  <si>
    <t>v sume 1 590 €. V rámci údržby a opráv  v celkovej sume 4 697,81 bol v kuchyni  KD  vymenený rozvádzač elektrických rozvodov, boli opravené</t>
  </si>
  <si>
    <t xml:space="preserve"> </t>
  </si>
  <si>
    <t xml:space="preserve">stoly a lavice na balkóne KD. Všeobecný  a ostatný materiál bol čerpaný vo výške 4 661,38 €. </t>
  </si>
  <si>
    <t xml:space="preserve">Na kultúrne akcie obec vynaložila finančné prostriedky vo výške 13 997,77 €, z toho 3 000 € bolo z dotácie KSK. Najväčšie výdavky boli v súvislosti </t>
  </si>
  <si>
    <t xml:space="preserve">s Dňami obce a III. festivalom Rudohoria. Na  odmeny pracovníkov mimopracovného pomeru boli čerpané finančné prostriedky vo výške 1 672,00 €. </t>
  </si>
  <si>
    <t>a tlač novín bol v sume 964,80 €.</t>
  </si>
  <si>
    <t>Náklady na miestny rozhlas predstavujú  výdavky na energie, na odmeny pracovníkov mimopracovného pomeru  za údržbu rozhlasu  v sume 236,30 €</t>
  </si>
  <si>
    <t>Čerpanie v tejto funkčnej klasifikácii predstavuje za hodnotené obdobie   55,58  %  a to za energie v Dome smútku, vodné a stočné,  698,82 €,</t>
  </si>
  <si>
    <t>dostáva dotáciu zo ŠR. V roku 2018 bola  dotácia vo výške 68,98 €, ktorá bola použitá na vence a kahance v plnej výške.</t>
  </si>
  <si>
    <t xml:space="preserve">Všeobecný materiál, výsadba tují na cintoríne v sume 1244,00 € ,DOVP, výkop hrobov a uloženie panelov. </t>
  </si>
  <si>
    <t>v sume 3 294,65 €. Obec poskytla tranfer Rímsko - kat. cirvi na odvodnenie kostola vo výške 5 000,00 €.</t>
  </si>
  <si>
    <t xml:space="preserve">Podstatnú časť výdavkov na materskú školu predstavujú výdavky na mzdy a odvody do fondov  98 590,48 €. </t>
  </si>
  <si>
    <t xml:space="preserve">infraštruktúra bola čerpaná vo výške 530,22 €. Zakúpil sa nový nábytok do tried MŠ v sume 570,00 €.                                 </t>
  </si>
  <si>
    <t xml:space="preserve">Čerpanie za energie, vodné a stočné bolo vo výške 4 243,43 €,  poštové a telekomunikačné služby  a komunikačná </t>
  </si>
  <si>
    <t xml:space="preserve">Všeobecný materiál, pracovné odevy v sume 1 125,88 €, na údržbu vodovodov  bolo čerpanie vo výške 1 184,67 €. Učebné pomôcky boli čerpané </t>
  </si>
  <si>
    <t>z transferu pre prípravný ročník vo výške 743,49 €.</t>
  </si>
  <si>
    <t>s osobitnými predpismi, DOVP celkom vo výške 4364,66 €.</t>
  </si>
  <si>
    <t>Transfery na nemocenské dávky boli  čerpané vo výške 471,90 €, na odstupné vo výške 948,80 €.</t>
  </si>
  <si>
    <t xml:space="preserve">Podstatnú časť výdavkov ZŠ - 415 641,78 € ,  tvoria mzdy a odvody do fondov za všetkých zamestnancov. Ďalšie hlavné výdavky z položky  </t>
  </si>
  <si>
    <t xml:space="preserve">tovary a služby sú energie, vodné a stočné a to vo výške 30 857,54 €.  </t>
  </si>
  <si>
    <t>Ďalej to boli výdavky na údržbu budov vo výške 1 094,30 €, oprava a revízia kotlov a údržba sociálnych zariadení.</t>
  </si>
  <si>
    <t xml:space="preserve"> Bežné transfery boli použité na  nemocenské dávky, dopravné žiakov  9 666,95 €.</t>
  </si>
  <si>
    <t>Ďalšie výdavky boli na výchovnovzdelávací proces, doplnenie knižného fondu a výdavky na ASC agendu.</t>
  </si>
  <si>
    <t xml:space="preserve">Podstatnejšie výdavky z tovarov a služieb boli výdavky na všeobecné služby -poštovné a telekomunikačné 1 773,44 €, poistné 1 201,76 €, </t>
  </si>
  <si>
    <t>SF 3 138,24 €,stravovanie zamestnancov  6 496,90 €. Na lyžiarsky výcvik a školu v prírode boli výdavky v sume 3 121,00 €.</t>
  </si>
  <si>
    <t>V školskom klube pri Základnej škole boli v roku 2018 zamestnaní traja zamestnanci. Školský klub za hodnotené obdobie navštevovalo 108 detí</t>
  </si>
  <si>
    <t>V roku 2018 školské stravovacie zariadenie stravovalo 43 dospelých ľudí,  161 žiakov ZŠ 1. a 2. stupňa a 62 detí materskej škôlky.</t>
  </si>
  <si>
    <t xml:space="preserve">Podstatná časť výdavkov bola takisto na mzdy a odvody do fondov. Ďalšie výdavky tvorili výdavky za pomernú </t>
  </si>
  <si>
    <t>časť energií, za vodné a stočné vo výške  4 463,20 €, na hygienu, údržbu zariadenía, nákup inventára - hrnce,  pekáče, opravu starých strojov.</t>
  </si>
  <si>
    <t>Za rok 2018 boli čerpané výdavky pre túto funkčnú klasifikáciu na prepravu dôchodcov na    zájazdy a   na kúpalisko.</t>
  </si>
  <si>
    <t>v rámci sociálnej politiky donášku stravy v spolupráci so školskou jedálňou pri ZŠ Malá Ida. Dôchodcom sme prispeli na stravu 1 014,10 €.</t>
  </si>
  <si>
    <t xml:space="preserve">sú v hmotnej núdzi a to príspevok na stravovanie a na školské pomôcky vo výške 918,40. Vrátky nevyčerpanej dotácie boli vo výške 57 €. </t>
  </si>
  <si>
    <t>Obecný úrad v priebehu roku 2018 neprijal ani jednu žiadosť  na základe uvedeného nariadenia obce.</t>
  </si>
  <si>
    <t>V roku 2018 obec odkúpila do majetku pozemky pod ZŠ vo výmere 17 477 m2, v sume II. splátky 62 129 €. I. splátka v sume 60 000 €</t>
  </si>
  <si>
    <t>bola  uhradená v roku 2017.  Prebiehali rokovania o ÚP-Zhotovenie návrhu zmien a doplnkov k Územnému plánu obce, obstarávanie ÚPD a ÚPP</t>
  </si>
  <si>
    <t xml:space="preserve"> Rekonštrukcia požiarnej zbrojnice sa neuskutočnila, bude zrealizovaná v roku 2019 z dotácie MV SR a spolufinancovania obce.  </t>
  </si>
  <si>
    <t xml:space="preserve">v sume  5838,00 €. Bola uskutočnená  III. etapa rekonštrukčných prác na OCÚ v sume 3270 €. Obec obstarala betónovú garáž, slúžiacu ako sklad </t>
  </si>
  <si>
    <t>v sume 2411,95 €.</t>
  </si>
  <si>
    <t>V  rok 2018 bola uskutočnená výstavba chodníka na Pažitnej ulici v sume 34 291,70 €. Boli  zakúpené merače rýchlosti, umiestnené pri vstupe do obce</t>
  </si>
  <si>
    <t>v smere zo Šace a z Bukovca, v sume 4 635,20 €.</t>
  </si>
  <si>
    <t>V roku 2018 bolo   rozpočtované na   projektovú dokumentácia na  kanalizáciu na ulici Pod Dúbravou . Výstavba bude zrealizovaná v roku 2019.</t>
  </si>
  <si>
    <t xml:space="preserve">V roku 2018 bola  vypracovaná  projektová dokumentácia  na  kanalizáciu a vodovod na ulici Pod Dúbravou v sume 1 200 €. Výstavba </t>
  </si>
  <si>
    <t>bude zrealizovaná v roku 2019.</t>
  </si>
  <si>
    <t xml:space="preserve">713 Stroje, prístroje </t>
  </si>
  <si>
    <t>Obec zakúpila v roku 2018 posypový vozík na zimnú údržbu miestnych komunikácií v sume 2406 €.</t>
  </si>
  <si>
    <t xml:space="preserve">V roku 2018 bola zrealizovaná výstavba osvetlenia futbalového ihriska v sume 4 992,90 € a vypracovaný energetický certifikát na šatňu TJ v sume </t>
  </si>
  <si>
    <t>353,50 €.</t>
  </si>
  <si>
    <t>V roku 2018 bol zakúpený konvektomat Lainox do kuchyne KD.</t>
  </si>
  <si>
    <t>Rozpočet schválený uznesením č. 65/2017 zo dňa 14.12.2017</t>
  </si>
  <si>
    <t>Plánovaná rekonštrukcia a modernizácia elektroinštalácie v MŠ nebola uskutočnená, plánuje sa v roku 2019.</t>
  </si>
  <si>
    <t>Plánovaný projekt na rozšírenie  cintorína bude vypracovaný v roku 2019.</t>
  </si>
</sst>
</file>

<file path=xl/styles.xml><?xml version="1.0" encoding="utf-8"?>
<styleSheet xmlns="http://schemas.openxmlformats.org/spreadsheetml/2006/main">
  <numFmts count="28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41B]d\.\ mmmm\ yyyy"/>
    <numFmt numFmtId="181" formatCode="#,##0.00\ [$€-1];[Red]\-#,##0.00\ [$€-1]"/>
    <numFmt numFmtId="182" formatCode="\P\r\a\vd\a;&quot;Pravda&quot;;&quot;Nepravda&quot;"/>
    <numFmt numFmtId="183" formatCode="[$€-2]\ #\ ##,000_);[Red]\([$¥€-2]\ #\ 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0" xfId="0" applyFill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" fontId="0" fillId="33" borderId="10" xfId="0" applyNumberFormat="1" applyFill="1" applyBorder="1" applyAlignment="1">
      <alignment/>
    </xf>
    <xf numFmtId="4" fontId="0" fillId="0" borderId="13" xfId="0" applyNumberFormat="1" applyBorder="1" applyAlignment="1">
      <alignment/>
    </xf>
    <xf numFmtId="4" fontId="0" fillId="33" borderId="13" xfId="0" applyNumberFormat="1" applyFill="1" applyBorder="1" applyAlignment="1">
      <alignment/>
    </xf>
    <xf numFmtId="4" fontId="34" fillId="0" borderId="14" xfId="0" applyNumberFormat="1" applyFont="1" applyBorder="1" applyAlignment="1">
      <alignment/>
    </xf>
    <xf numFmtId="4" fontId="34" fillId="0" borderId="10" xfId="0" applyNumberFormat="1" applyFont="1" applyBorder="1" applyAlignment="1">
      <alignment/>
    </xf>
    <xf numFmtId="4" fontId="34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Border="1" applyAlignment="1">
      <alignment wrapText="1"/>
    </xf>
    <xf numFmtId="4" fontId="0" fillId="0" borderId="13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0" fillId="34" borderId="10" xfId="0" applyFill="1" applyBorder="1" applyAlignment="1">
      <alignment/>
    </xf>
    <xf numFmtId="4" fontId="0" fillId="34" borderId="10" xfId="0" applyNumberFormat="1" applyFill="1" applyBorder="1" applyAlignment="1">
      <alignment/>
    </xf>
    <xf numFmtId="4" fontId="0" fillId="34" borderId="13" xfId="0" applyNumberFormat="1" applyFill="1" applyBorder="1" applyAlignment="1">
      <alignment/>
    </xf>
    <xf numFmtId="0" fontId="0" fillId="0" borderId="15" xfId="0" applyBorder="1" applyAlignment="1">
      <alignment horizontal="left"/>
    </xf>
    <xf numFmtId="0" fontId="34" fillId="34" borderId="10" xfId="0" applyFont="1" applyFill="1" applyBorder="1" applyAlignment="1">
      <alignment/>
    </xf>
    <xf numFmtId="14" fontId="34" fillId="34" borderId="10" xfId="0" applyNumberFormat="1" applyFont="1" applyFill="1" applyBorder="1" applyAlignment="1">
      <alignment/>
    </xf>
    <xf numFmtId="0" fontId="0" fillId="0" borderId="10" xfId="0" applyBorder="1" applyAlignment="1">
      <alignment horizontal="left"/>
    </xf>
    <xf numFmtId="0" fontId="0" fillId="34" borderId="10" xfId="0" applyFont="1" applyFill="1" applyBorder="1" applyAlignment="1">
      <alignment/>
    </xf>
    <xf numFmtId="0" fontId="0" fillId="34" borderId="10" xfId="0" applyFill="1" applyBorder="1" applyAlignment="1">
      <alignment horizontal="left"/>
    </xf>
    <xf numFmtId="4" fontId="35" fillId="34" borderId="13" xfId="0" applyNumberFormat="1" applyFont="1" applyFill="1" applyBorder="1" applyAlignment="1">
      <alignment/>
    </xf>
    <xf numFmtId="0" fontId="0" fillId="0" borderId="0" xfId="0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4" xfId="0" applyNumberFormat="1" applyBorder="1" applyAlignment="1">
      <alignment/>
    </xf>
    <xf numFmtId="4" fontId="3" fillId="34" borderId="13" xfId="0" applyNumberFormat="1" applyFont="1" applyFill="1" applyBorder="1" applyAlignment="1">
      <alignment/>
    </xf>
    <xf numFmtId="4" fontId="34" fillId="0" borderId="1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4" fontId="3" fillId="0" borderId="14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/>
    </xf>
    <xf numFmtId="2" fontId="0" fillId="33" borderId="10" xfId="0" applyNumberFormat="1" applyFill="1" applyBorder="1" applyAlignment="1">
      <alignment/>
    </xf>
    <xf numFmtId="14" fontId="0" fillId="34" borderId="10" xfId="0" applyNumberFormat="1" applyFont="1" applyFill="1" applyBorder="1" applyAlignment="1">
      <alignment/>
    </xf>
    <xf numFmtId="4" fontId="35" fillId="0" borderId="0" xfId="0" applyNumberFormat="1" applyFont="1" applyFill="1" applyBorder="1" applyAlignment="1">
      <alignment/>
    </xf>
    <xf numFmtId="0" fontId="42" fillId="34" borderId="10" xfId="0" applyFont="1" applyFill="1" applyBorder="1" applyAlignment="1">
      <alignment/>
    </xf>
    <xf numFmtId="0" fontId="42" fillId="0" borderId="12" xfId="0" applyFont="1" applyBorder="1" applyAlignment="1">
      <alignment/>
    </xf>
    <xf numFmtId="0" fontId="42" fillId="0" borderId="10" xfId="0" applyFont="1" applyBorder="1" applyAlignment="1">
      <alignment/>
    </xf>
    <xf numFmtId="0" fontId="0" fillId="34" borderId="14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34" fillId="35" borderId="10" xfId="0" applyFont="1" applyFill="1" applyBorder="1" applyAlignment="1">
      <alignment/>
    </xf>
    <xf numFmtId="4" fontId="34" fillId="35" borderId="13" xfId="0" applyNumberFormat="1" applyFont="1" applyFill="1" applyBorder="1" applyAlignment="1">
      <alignment/>
    </xf>
    <xf numFmtId="4" fontId="34" fillId="35" borderId="10" xfId="0" applyNumberFormat="1" applyFont="1" applyFill="1" applyBorder="1" applyAlignment="1">
      <alignment/>
    </xf>
    <xf numFmtId="2" fontId="34" fillId="35" borderId="10" xfId="0" applyNumberFormat="1" applyFont="1" applyFill="1" applyBorder="1" applyAlignment="1">
      <alignment/>
    </xf>
    <xf numFmtId="0" fontId="43" fillId="35" borderId="10" xfId="0" applyFont="1" applyFill="1" applyBorder="1" applyAlignment="1">
      <alignment/>
    </xf>
    <xf numFmtId="0" fontId="34" fillId="0" borderId="0" xfId="0" applyFont="1" applyAlignment="1">
      <alignment/>
    </xf>
    <xf numFmtId="4" fontId="35" fillId="34" borderId="10" xfId="0" applyNumberFormat="1" applyFont="1" applyFill="1" applyBorder="1" applyAlignment="1">
      <alignment/>
    </xf>
    <xf numFmtId="4" fontId="0" fillId="34" borderId="17" xfId="0" applyNumberFormat="1" applyFill="1" applyBorder="1" applyAlignment="1">
      <alignment/>
    </xf>
    <xf numFmtId="4" fontId="0" fillId="34" borderId="11" xfId="0" applyNumberFormat="1" applyFill="1" applyBorder="1" applyAlignment="1">
      <alignment/>
    </xf>
    <xf numFmtId="4" fontId="0" fillId="34" borderId="18" xfId="0" applyNumberFormat="1" applyFill="1" applyBorder="1" applyAlignment="1">
      <alignment/>
    </xf>
    <xf numFmtId="0" fontId="34" fillId="35" borderId="11" xfId="0" applyFont="1" applyFill="1" applyBorder="1" applyAlignment="1">
      <alignment horizontal="center"/>
    </xf>
    <xf numFmtId="0" fontId="34" fillId="35" borderId="18" xfId="0" applyFont="1" applyFill="1" applyBorder="1" applyAlignment="1">
      <alignment horizontal="center"/>
    </xf>
    <xf numFmtId="0" fontId="34" fillId="35" borderId="12" xfId="0" applyFont="1" applyFill="1" applyBorder="1" applyAlignment="1">
      <alignment horizontal="center"/>
    </xf>
    <xf numFmtId="0" fontId="34" fillId="35" borderId="16" xfId="0" applyFont="1" applyFill="1" applyBorder="1" applyAlignment="1">
      <alignment horizontal="center"/>
    </xf>
    <xf numFmtId="2" fontId="34" fillId="0" borderId="10" xfId="0" applyNumberFormat="1" applyFont="1" applyBorder="1" applyAlignment="1">
      <alignment/>
    </xf>
    <xf numFmtId="4" fontId="3" fillId="34" borderId="10" xfId="0" applyNumberFormat="1" applyFont="1" applyFill="1" applyBorder="1" applyAlignment="1">
      <alignment/>
    </xf>
    <xf numFmtId="2" fontId="35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4" fillId="0" borderId="16" xfId="0" applyFont="1" applyFill="1" applyBorder="1" applyAlignment="1">
      <alignment horizontal="center"/>
    </xf>
    <xf numFmtId="0" fontId="34" fillId="0" borderId="14" xfId="0" applyFont="1" applyFill="1" applyBorder="1" applyAlignment="1">
      <alignment horizontal="center"/>
    </xf>
    <xf numFmtId="0" fontId="34" fillId="0" borderId="12" xfId="0" applyFont="1" applyFill="1" applyBorder="1" applyAlignment="1">
      <alignment horizontal="center"/>
    </xf>
    <xf numFmtId="0" fontId="44" fillId="35" borderId="12" xfId="0" applyFont="1" applyFill="1" applyBorder="1" applyAlignment="1">
      <alignment horizontal="center"/>
    </xf>
    <xf numFmtId="4" fontId="0" fillId="0" borderId="10" xfId="0" applyNumberFormat="1" applyBorder="1" applyAlignment="1">
      <alignment wrapText="1"/>
    </xf>
    <xf numFmtId="0" fontId="34" fillId="34" borderId="0" xfId="0" applyFont="1" applyFill="1" applyBorder="1" applyAlignment="1">
      <alignment/>
    </xf>
    <xf numFmtId="4" fontId="0" fillId="34" borderId="0" xfId="0" applyNumberFormat="1" applyFill="1" applyBorder="1" applyAlignment="1">
      <alignment/>
    </xf>
    <xf numFmtId="4" fontId="0" fillId="0" borderId="0" xfId="0" applyNumberFormat="1" applyBorder="1" applyAlignment="1">
      <alignment/>
    </xf>
    <xf numFmtId="0" fontId="3" fillId="0" borderId="10" xfId="0" applyFont="1" applyBorder="1" applyAlignment="1">
      <alignment/>
    </xf>
    <xf numFmtId="0" fontId="0" fillId="35" borderId="10" xfId="0" applyFill="1" applyBorder="1" applyAlignment="1">
      <alignment/>
    </xf>
    <xf numFmtId="0" fontId="43" fillId="33" borderId="10" xfId="0" applyFont="1" applyFill="1" applyBorder="1" applyAlignment="1">
      <alignment/>
    </xf>
    <xf numFmtId="4" fontId="43" fillId="33" borderId="10" xfId="0" applyNumberFormat="1" applyFont="1" applyFill="1" applyBorder="1" applyAlignment="1">
      <alignment/>
    </xf>
    <xf numFmtId="4" fontId="43" fillId="33" borderId="13" xfId="0" applyNumberFormat="1" applyFont="1" applyFill="1" applyBorder="1" applyAlignment="1">
      <alignment/>
    </xf>
    <xf numFmtId="4" fontId="22" fillId="33" borderId="10" xfId="0" applyNumberFormat="1" applyFont="1" applyFill="1" applyBorder="1" applyAlignment="1">
      <alignment/>
    </xf>
    <xf numFmtId="4" fontId="22" fillId="33" borderId="13" xfId="0" applyNumberFormat="1" applyFont="1" applyFill="1" applyBorder="1" applyAlignment="1">
      <alignment/>
    </xf>
    <xf numFmtId="0" fontId="22" fillId="0" borderId="0" xfId="0" applyFont="1" applyBorder="1" applyAlignment="1">
      <alignment horizontal="left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Border="1" applyAlignment="1">
      <alignment horizontal="left"/>
    </xf>
    <xf numFmtId="0" fontId="45" fillId="0" borderId="0" xfId="0" applyFont="1" applyAlignment="1">
      <alignment horizontal="left"/>
    </xf>
    <xf numFmtId="0" fontId="43" fillId="0" borderId="0" xfId="0" applyFont="1" applyBorder="1" applyAlignment="1">
      <alignment horizontal="left"/>
    </xf>
    <xf numFmtId="0" fontId="4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34" borderId="0" xfId="0" applyFill="1" applyBorder="1" applyAlignment="1">
      <alignment/>
    </xf>
    <xf numFmtId="0" fontId="0" fillId="34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4" fontId="34" fillId="0" borderId="0" xfId="0" applyNumberFormat="1" applyFont="1" applyFill="1" applyBorder="1" applyAlignment="1">
      <alignment/>
    </xf>
    <xf numFmtId="2" fontId="3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4" borderId="0" xfId="0" applyFill="1" applyBorder="1" applyAlignment="1">
      <alignment horizontal="left"/>
    </xf>
    <xf numFmtId="4" fontId="0" fillId="34" borderId="0" xfId="0" applyNumberFormat="1" applyFill="1" applyBorder="1" applyAlignment="1">
      <alignment horizontal="left"/>
    </xf>
    <xf numFmtId="0" fontId="0" fillId="0" borderId="0" xfId="0" applyAlignment="1">
      <alignment horizontal="left" wrapText="1"/>
    </xf>
    <xf numFmtId="4" fontId="0" fillId="34" borderId="0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0" fontId="0" fillId="34" borderId="19" xfId="0" applyFont="1" applyFill="1" applyBorder="1" applyAlignment="1">
      <alignment/>
    </xf>
    <xf numFmtId="4" fontId="0" fillId="34" borderId="20" xfId="0" applyNumberFormat="1" applyFill="1" applyBorder="1" applyAlignment="1">
      <alignment/>
    </xf>
    <xf numFmtId="2" fontId="0" fillId="0" borderId="0" xfId="0" applyNumberFormat="1" applyAlignment="1">
      <alignment/>
    </xf>
    <xf numFmtId="0" fontId="34" fillId="0" borderId="10" xfId="0" applyFont="1" applyBorder="1" applyAlignment="1">
      <alignment/>
    </xf>
    <xf numFmtId="0" fontId="0" fillId="0" borderId="0" xfId="0" applyFont="1" applyBorder="1" applyAlignment="1">
      <alignment/>
    </xf>
    <xf numFmtId="181" fontId="0" fillId="34" borderId="0" xfId="0" applyNumberFormat="1" applyFont="1" applyFill="1" applyBorder="1" applyAlignment="1">
      <alignment/>
    </xf>
    <xf numFmtId="0" fontId="3" fillId="34" borderId="0" xfId="0" applyFont="1" applyFill="1" applyBorder="1" applyAlignment="1">
      <alignment/>
    </xf>
    <xf numFmtId="4" fontId="3" fillId="34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Border="1" applyAlignment="1">
      <alignment/>
    </xf>
    <xf numFmtId="0" fontId="0" fillId="34" borderId="0" xfId="44" applyFill="1" applyBorder="1" applyAlignment="1">
      <alignment horizontal="left"/>
      <protection/>
    </xf>
    <xf numFmtId="4" fontId="0" fillId="34" borderId="0" xfId="44" applyNumberFormat="1" applyFill="1" applyBorder="1" applyAlignment="1">
      <alignment horizontal="left"/>
      <protection/>
    </xf>
    <xf numFmtId="0" fontId="0" fillId="0" borderId="0" xfId="44" applyBorder="1" applyAlignment="1">
      <alignment horizontal="left"/>
      <protection/>
    </xf>
    <xf numFmtId="0" fontId="0" fillId="34" borderId="16" xfId="0" applyFill="1" applyBorder="1" applyAlignment="1">
      <alignment/>
    </xf>
    <xf numFmtId="4" fontId="0" fillId="0" borderId="11" xfId="0" applyNumberFormat="1" applyBorder="1" applyAlignment="1">
      <alignment/>
    </xf>
    <xf numFmtId="4" fontId="0" fillId="34" borderId="15" xfId="0" applyNumberFormat="1" applyFill="1" applyBorder="1" applyAlignment="1">
      <alignment/>
    </xf>
    <xf numFmtId="4" fontId="0" fillId="34" borderId="19" xfId="0" applyNumberFormat="1" applyFont="1" applyFill="1" applyBorder="1" applyAlignment="1">
      <alignment/>
    </xf>
    <xf numFmtId="4" fontId="0" fillId="34" borderId="15" xfId="0" applyNumberFormat="1" applyFont="1" applyFill="1" applyBorder="1" applyAlignment="1">
      <alignment/>
    </xf>
    <xf numFmtId="0" fontId="0" fillId="0" borderId="2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20" xfId="0" applyNumberFormat="1" applyBorder="1" applyAlignment="1">
      <alignment/>
    </xf>
    <xf numFmtId="2" fontId="0" fillId="0" borderId="20" xfId="0" applyNumberFormat="1" applyBorder="1" applyAlignment="1">
      <alignment/>
    </xf>
    <xf numFmtId="4" fontId="0" fillId="0" borderId="18" xfId="0" applyNumberFormat="1" applyBorder="1" applyAlignment="1">
      <alignment/>
    </xf>
    <xf numFmtId="2" fontId="0" fillId="0" borderId="18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17" xfId="0" applyNumberFormat="1" applyFont="1" applyBorder="1" applyAlignment="1">
      <alignment/>
    </xf>
    <xf numFmtId="4" fontId="0" fillId="0" borderId="21" xfId="0" applyNumberFormat="1" applyFont="1" applyBorder="1" applyAlignment="1">
      <alignment/>
    </xf>
    <xf numFmtId="0" fontId="0" fillId="34" borderId="18" xfId="0" applyFont="1" applyFill="1" applyBorder="1" applyAlignment="1">
      <alignment/>
    </xf>
    <xf numFmtId="4" fontId="0" fillId="0" borderId="21" xfId="0" applyNumberFormat="1" applyBorder="1" applyAlignment="1">
      <alignment/>
    </xf>
    <xf numFmtId="2" fontId="0" fillId="34" borderId="0" xfId="0" applyNumberFormat="1" applyFont="1" applyFill="1" applyBorder="1" applyAlignment="1">
      <alignment horizontal="right"/>
    </xf>
    <xf numFmtId="4" fontId="34" fillId="34" borderId="13" xfId="0" applyNumberFormat="1" applyFont="1" applyFill="1" applyBorder="1" applyAlignment="1">
      <alignment/>
    </xf>
    <xf numFmtId="4" fontId="24" fillId="34" borderId="13" xfId="0" applyNumberFormat="1" applyFont="1" applyFill="1" applyBorder="1" applyAlignment="1">
      <alignment/>
    </xf>
    <xf numFmtId="14" fontId="0" fillId="34" borderId="10" xfId="0" applyNumberFormat="1" applyFill="1" applyBorder="1" applyAlignment="1">
      <alignment/>
    </xf>
    <xf numFmtId="0" fontId="0" fillId="0" borderId="22" xfId="0" applyBorder="1" applyAlignment="1">
      <alignment/>
    </xf>
    <xf numFmtId="2" fontId="0" fillId="0" borderId="22" xfId="0" applyNumberFormat="1" applyBorder="1" applyAlignment="1">
      <alignment/>
    </xf>
    <xf numFmtId="4" fontId="0" fillId="34" borderId="22" xfId="0" applyNumberFormat="1" applyFill="1" applyBorder="1" applyAlignment="1">
      <alignment/>
    </xf>
    <xf numFmtId="4" fontId="34" fillId="34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 horizontal="left"/>
    </xf>
    <xf numFmtId="4" fontId="34" fillId="34" borderId="18" xfId="0" applyNumberFormat="1" applyFont="1" applyFill="1" applyBorder="1" applyAlignment="1">
      <alignment/>
    </xf>
    <xf numFmtId="4" fontId="34" fillId="35" borderId="13" xfId="0" applyNumberFormat="1" applyFont="1" applyFill="1" applyBorder="1" applyAlignment="1">
      <alignment horizontal="center"/>
    </xf>
    <xf numFmtId="0" fontId="34" fillId="35" borderId="23" xfId="0" applyFont="1" applyFill="1" applyBorder="1" applyAlignment="1">
      <alignment horizontal="center"/>
    </xf>
    <xf numFmtId="4" fontId="24" fillId="34" borderId="10" xfId="0" applyNumberFormat="1" applyFont="1" applyFill="1" applyBorder="1" applyAlignment="1">
      <alignment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4" fontId="34" fillId="34" borderId="0" xfId="0" applyNumberFormat="1" applyFont="1" applyFill="1" applyBorder="1" applyAlignment="1">
      <alignment/>
    </xf>
    <xf numFmtId="2" fontId="3" fillId="0" borderId="0" xfId="0" applyNumberFormat="1" applyFont="1" applyBorder="1" applyAlignment="1">
      <alignment/>
    </xf>
    <xf numFmtId="4" fontId="34" fillId="0" borderId="0" xfId="0" applyNumberFormat="1" applyFont="1" applyBorder="1" applyAlignment="1">
      <alignment/>
    </xf>
    <xf numFmtId="0" fontId="43" fillId="34" borderId="0" xfId="0" applyFont="1" applyFill="1" applyBorder="1" applyAlignment="1">
      <alignment/>
    </xf>
    <xf numFmtId="4" fontId="43" fillId="34" borderId="0" xfId="0" applyNumberFormat="1" applyFont="1" applyFill="1" applyBorder="1" applyAlignment="1">
      <alignment/>
    </xf>
    <xf numFmtId="4" fontId="22" fillId="34" borderId="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34" fillId="34" borderId="18" xfId="0" applyFont="1" applyFill="1" applyBorder="1" applyAlignment="1">
      <alignment/>
    </xf>
    <xf numFmtId="4" fontId="34" fillId="0" borderId="18" xfId="0" applyNumberFormat="1" applyFont="1" applyBorder="1" applyAlignment="1">
      <alignment/>
    </xf>
    <xf numFmtId="4" fontId="0" fillId="0" borderId="17" xfId="0" applyNumberFormat="1" applyBorder="1" applyAlignment="1">
      <alignment/>
    </xf>
    <xf numFmtId="0" fontId="25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90"/>
  <sheetViews>
    <sheetView tabSelected="1" view="pageLayout" workbookViewId="0" topLeftCell="A437">
      <selection activeCell="L471" sqref="L471"/>
    </sheetView>
  </sheetViews>
  <sheetFormatPr defaultColWidth="9.140625" defaultRowHeight="15"/>
  <cols>
    <col min="1" max="1" width="36.8515625" style="0" customWidth="1"/>
    <col min="2" max="2" width="21.7109375" style="0" customWidth="1"/>
    <col min="3" max="3" width="19.28125" style="0" customWidth="1"/>
    <col min="4" max="4" width="21.8515625" style="0" customWidth="1"/>
    <col min="5" max="5" width="19.57421875" style="0" customWidth="1"/>
  </cols>
  <sheetData>
    <row r="1" spans="1:256" ht="18.75">
      <c r="A1" s="157" t="s">
        <v>137</v>
      </c>
      <c r="B1" s="158"/>
      <c r="C1" s="158"/>
      <c r="D1" s="158"/>
      <c r="E1" s="157"/>
      <c r="F1" s="158"/>
      <c r="G1" s="158"/>
      <c r="H1" s="158"/>
      <c r="I1" s="157"/>
      <c r="J1" s="158"/>
      <c r="K1" s="158"/>
      <c r="L1" s="158"/>
      <c r="M1" s="157"/>
      <c r="N1" s="158"/>
      <c r="O1" s="158"/>
      <c r="P1" s="158"/>
      <c r="Q1" s="157"/>
      <c r="R1" s="158"/>
      <c r="S1" s="158"/>
      <c r="T1" s="158"/>
      <c r="U1" s="157"/>
      <c r="V1" s="158"/>
      <c r="W1" s="158"/>
      <c r="X1" s="158"/>
      <c r="Y1" s="157" t="s">
        <v>106</v>
      </c>
      <c r="Z1" s="158"/>
      <c r="AA1" s="158"/>
      <c r="AB1" s="158"/>
      <c r="AC1" s="157" t="s">
        <v>106</v>
      </c>
      <c r="AD1" s="158"/>
      <c r="AE1" s="158"/>
      <c r="AF1" s="158"/>
      <c r="AG1" s="157" t="s">
        <v>106</v>
      </c>
      <c r="AH1" s="158"/>
      <c r="AI1" s="158"/>
      <c r="AJ1" s="158"/>
      <c r="AK1" s="157" t="s">
        <v>106</v>
      </c>
      <c r="AL1" s="158"/>
      <c r="AM1" s="158"/>
      <c r="AN1" s="158"/>
      <c r="AO1" s="157" t="s">
        <v>106</v>
      </c>
      <c r="AP1" s="158"/>
      <c r="AQ1" s="158"/>
      <c r="AR1" s="158"/>
      <c r="AS1" s="157" t="s">
        <v>106</v>
      </c>
      <c r="AT1" s="158"/>
      <c r="AU1" s="158"/>
      <c r="AV1" s="158"/>
      <c r="AW1" s="157" t="s">
        <v>106</v>
      </c>
      <c r="AX1" s="158"/>
      <c r="AY1" s="158"/>
      <c r="AZ1" s="158"/>
      <c r="BA1" s="157" t="s">
        <v>106</v>
      </c>
      <c r="BB1" s="158"/>
      <c r="BC1" s="158"/>
      <c r="BD1" s="158"/>
      <c r="BE1" s="157" t="s">
        <v>106</v>
      </c>
      <c r="BF1" s="158"/>
      <c r="BG1" s="158"/>
      <c r="BH1" s="158"/>
      <c r="BI1" s="157" t="s">
        <v>106</v>
      </c>
      <c r="BJ1" s="158"/>
      <c r="BK1" s="158"/>
      <c r="BL1" s="158"/>
      <c r="BM1" s="157" t="s">
        <v>106</v>
      </c>
      <c r="BN1" s="158"/>
      <c r="BO1" s="158"/>
      <c r="BP1" s="158"/>
      <c r="BQ1" s="157" t="s">
        <v>106</v>
      </c>
      <c r="BR1" s="158"/>
      <c r="BS1" s="158"/>
      <c r="BT1" s="158"/>
      <c r="BU1" s="157" t="s">
        <v>106</v>
      </c>
      <c r="BV1" s="158"/>
      <c r="BW1" s="158"/>
      <c r="BX1" s="158"/>
      <c r="BY1" s="157" t="s">
        <v>106</v>
      </c>
      <c r="BZ1" s="158"/>
      <c r="CA1" s="158"/>
      <c r="CB1" s="158"/>
      <c r="CC1" s="157" t="s">
        <v>106</v>
      </c>
      <c r="CD1" s="158"/>
      <c r="CE1" s="158"/>
      <c r="CF1" s="158"/>
      <c r="CG1" s="157" t="s">
        <v>106</v>
      </c>
      <c r="CH1" s="158"/>
      <c r="CI1" s="158"/>
      <c r="CJ1" s="158"/>
      <c r="CK1" s="157" t="s">
        <v>106</v>
      </c>
      <c r="CL1" s="158"/>
      <c r="CM1" s="158"/>
      <c r="CN1" s="158"/>
      <c r="CO1" s="157" t="s">
        <v>106</v>
      </c>
      <c r="CP1" s="158"/>
      <c r="CQ1" s="158"/>
      <c r="CR1" s="158"/>
      <c r="CS1" s="157" t="s">
        <v>106</v>
      </c>
      <c r="CT1" s="158"/>
      <c r="CU1" s="158"/>
      <c r="CV1" s="158"/>
      <c r="CW1" s="157" t="s">
        <v>106</v>
      </c>
      <c r="CX1" s="158"/>
      <c r="CY1" s="158"/>
      <c r="CZ1" s="158"/>
      <c r="DA1" s="157" t="s">
        <v>106</v>
      </c>
      <c r="DB1" s="158"/>
      <c r="DC1" s="158"/>
      <c r="DD1" s="158"/>
      <c r="DE1" s="157" t="s">
        <v>106</v>
      </c>
      <c r="DF1" s="158"/>
      <c r="DG1" s="158"/>
      <c r="DH1" s="158"/>
      <c r="DI1" s="157" t="s">
        <v>106</v>
      </c>
      <c r="DJ1" s="158"/>
      <c r="DK1" s="158"/>
      <c r="DL1" s="158"/>
      <c r="DM1" s="157" t="s">
        <v>106</v>
      </c>
      <c r="DN1" s="158"/>
      <c r="DO1" s="158"/>
      <c r="DP1" s="158"/>
      <c r="DQ1" s="157" t="s">
        <v>106</v>
      </c>
      <c r="DR1" s="158"/>
      <c r="DS1" s="158"/>
      <c r="DT1" s="158"/>
      <c r="DU1" s="157" t="s">
        <v>106</v>
      </c>
      <c r="DV1" s="158"/>
      <c r="DW1" s="158"/>
      <c r="DX1" s="158"/>
      <c r="DY1" s="157" t="s">
        <v>106</v>
      </c>
      <c r="DZ1" s="158"/>
      <c r="EA1" s="158"/>
      <c r="EB1" s="158"/>
      <c r="EC1" s="157" t="s">
        <v>106</v>
      </c>
      <c r="ED1" s="158"/>
      <c r="EE1" s="158"/>
      <c r="EF1" s="158"/>
      <c r="EG1" s="157" t="s">
        <v>106</v>
      </c>
      <c r="EH1" s="158"/>
      <c r="EI1" s="158"/>
      <c r="EJ1" s="158"/>
      <c r="EK1" s="157" t="s">
        <v>106</v>
      </c>
      <c r="EL1" s="158"/>
      <c r="EM1" s="158"/>
      <c r="EN1" s="158"/>
      <c r="EO1" s="157" t="s">
        <v>106</v>
      </c>
      <c r="EP1" s="158"/>
      <c r="EQ1" s="158"/>
      <c r="ER1" s="158"/>
      <c r="ES1" s="157" t="s">
        <v>106</v>
      </c>
      <c r="ET1" s="158"/>
      <c r="EU1" s="158"/>
      <c r="EV1" s="158"/>
      <c r="EW1" s="157" t="s">
        <v>106</v>
      </c>
      <c r="EX1" s="158"/>
      <c r="EY1" s="158"/>
      <c r="EZ1" s="158"/>
      <c r="FA1" s="157" t="s">
        <v>106</v>
      </c>
      <c r="FB1" s="158"/>
      <c r="FC1" s="158"/>
      <c r="FD1" s="158"/>
      <c r="FE1" s="157" t="s">
        <v>106</v>
      </c>
      <c r="FF1" s="158"/>
      <c r="FG1" s="158"/>
      <c r="FH1" s="158"/>
      <c r="FI1" s="157" t="s">
        <v>106</v>
      </c>
      <c r="FJ1" s="158"/>
      <c r="FK1" s="158"/>
      <c r="FL1" s="158"/>
      <c r="FM1" s="157" t="s">
        <v>106</v>
      </c>
      <c r="FN1" s="158"/>
      <c r="FO1" s="158"/>
      <c r="FP1" s="158"/>
      <c r="FQ1" s="157" t="s">
        <v>106</v>
      </c>
      <c r="FR1" s="158"/>
      <c r="FS1" s="158"/>
      <c r="FT1" s="158"/>
      <c r="FU1" s="157" t="s">
        <v>106</v>
      </c>
      <c r="FV1" s="158"/>
      <c r="FW1" s="158"/>
      <c r="FX1" s="158"/>
      <c r="FY1" s="157" t="s">
        <v>106</v>
      </c>
      <c r="FZ1" s="158"/>
      <c r="GA1" s="158"/>
      <c r="GB1" s="158"/>
      <c r="GC1" s="157" t="s">
        <v>106</v>
      </c>
      <c r="GD1" s="158"/>
      <c r="GE1" s="158"/>
      <c r="GF1" s="158"/>
      <c r="GG1" s="157" t="s">
        <v>106</v>
      </c>
      <c r="GH1" s="158"/>
      <c r="GI1" s="158"/>
      <c r="GJ1" s="158"/>
      <c r="GK1" s="157" t="s">
        <v>106</v>
      </c>
      <c r="GL1" s="158"/>
      <c r="GM1" s="158"/>
      <c r="GN1" s="158"/>
      <c r="GO1" s="157" t="s">
        <v>106</v>
      </c>
      <c r="GP1" s="158"/>
      <c r="GQ1" s="158"/>
      <c r="GR1" s="158"/>
      <c r="GS1" s="157" t="s">
        <v>106</v>
      </c>
      <c r="GT1" s="158"/>
      <c r="GU1" s="158"/>
      <c r="GV1" s="158"/>
      <c r="GW1" s="157" t="s">
        <v>106</v>
      </c>
      <c r="GX1" s="158"/>
      <c r="GY1" s="158"/>
      <c r="GZ1" s="158"/>
      <c r="HA1" s="157" t="s">
        <v>106</v>
      </c>
      <c r="HB1" s="158"/>
      <c r="HC1" s="158"/>
      <c r="HD1" s="158"/>
      <c r="HE1" s="157" t="s">
        <v>106</v>
      </c>
      <c r="HF1" s="158"/>
      <c r="HG1" s="158"/>
      <c r="HH1" s="158"/>
      <c r="HI1" s="157" t="s">
        <v>106</v>
      </c>
      <c r="HJ1" s="158"/>
      <c r="HK1" s="158"/>
      <c r="HL1" s="158"/>
      <c r="HM1" s="157" t="s">
        <v>106</v>
      </c>
      <c r="HN1" s="158"/>
      <c r="HO1" s="158"/>
      <c r="HP1" s="158"/>
      <c r="HQ1" s="157" t="s">
        <v>106</v>
      </c>
      <c r="HR1" s="158"/>
      <c r="HS1" s="158"/>
      <c r="HT1" s="158"/>
      <c r="HU1" s="157" t="s">
        <v>106</v>
      </c>
      <c r="HV1" s="158"/>
      <c r="HW1" s="158"/>
      <c r="HX1" s="158"/>
      <c r="HY1" s="157" t="s">
        <v>106</v>
      </c>
      <c r="HZ1" s="158"/>
      <c r="IA1" s="158"/>
      <c r="IB1" s="158"/>
      <c r="IC1" s="157" t="s">
        <v>106</v>
      </c>
      <c r="ID1" s="158"/>
      <c r="IE1" s="158"/>
      <c r="IF1" s="158"/>
      <c r="IG1" s="157" t="s">
        <v>106</v>
      </c>
      <c r="IH1" s="158"/>
      <c r="II1" s="158"/>
      <c r="IJ1" s="158"/>
      <c r="IK1" s="157" t="s">
        <v>106</v>
      </c>
      <c r="IL1" s="158"/>
      <c r="IM1" s="158"/>
      <c r="IN1" s="158"/>
      <c r="IO1" s="157" t="s">
        <v>106</v>
      </c>
      <c r="IP1" s="158"/>
      <c r="IQ1" s="158"/>
      <c r="IR1" s="158"/>
      <c r="IS1" s="157" t="s">
        <v>106</v>
      </c>
      <c r="IT1" s="158"/>
      <c r="IU1" s="158"/>
      <c r="IV1" s="158"/>
    </row>
    <row r="3" spans="1:8" ht="15">
      <c r="A3" s="88"/>
      <c r="B3" s="88"/>
      <c r="C3" s="88"/>
      <c r="D3" s="89"/>
      <c r="E3" s="87"/>
      <c r="F3" s="87"/>
      <c r="G3" s="87"/>
      <c r="H3" s="87"/>
    </row>
    <row r="4" spans="1:9" ht="15.75">
      <c r="A4" s="80" t="s">
        <v>96</v>
      </c>
      <c r="B4" s="83"/>
      <c r="C4" s="83"/>
      <c r="D4" s="84"/>
      <c r="E4" s="82"/>
      <c r="F4" s="82"/>
      <c r="G4" s="82"/>
      <c r="H4" s="82"/>
      <c r="I4" s="81"/>
    </row>
    <row r="5" spans="1:9" ht="15.75">
      <c r="A5" s="85" t="s">
        <v>98</v>
      </c>
      <c r="B5" s="85"/>
      <c r="C5" s="83"/>
      <c r="D5" s="84"/>
      <c r="E5" s="82"/>
      <c r="F5" s="82"/>
      <c r="G5" s="82"/>
      <c r="H5" s="82"/>
      <c r="I5" s="81"/>
    </row>
    <row r="6" spans="1:9" ht="15.75">
      <c r="A6" s="85" t="s">
        <v>97</v>
      </c>
      <c r="B6" s="86"/>
      <c r="C6" s="84"/>
      <c r="D6" s="84"/>
      <c r="E6" s="82"/>
      <c r="F6" s="82"/>
      <c r="G6" s="82"/>
      <c r="H6" s="82"/>
      <c r="I6" s="81"/>
    </row>
    <row r="7" spans="1:9" ht="15.75">
      <c r="A7" s="85"/>
      <c r="B7" s="86"/>
      <c r="C7" s="84"/>
      <c r="D7" s="84"/>
      <c r="E7" s="82"/>
      <c r="F7" s="82"/>
      <c r="G7" s="82"/>
      <c r="H7" s="82"/>
      <c r="I7" s="81"/>
    </row>
    <row r="8" spans="1:9" ht="15.75">
      <c r="A8" s="85"/>
      <c r="B8" s="86"/>
      <c r="C8" s="84"/>
      <c r="D8" s="84"/>
      <c r="E8" s="82"/>
      <c r="F8" s="82"/>
      <c r="G8" s="82"/>
      <c r="H8" s="82"/>
      <c r="I8" s="81"/>
    </row>
    <row r="9" spans="1:5" ht="15">
      <c r="A9" s="2"/>
      <c r="B9" s="57" t="s">
        <v>0</v>
      </c>
      <c r="C9" s="56" t="s">
        <v>84</v>
      </c>
      <c r="D9" s="56" t="s">
        <v>85</v>
      </c>
      <c r="E9" s="56" t="s">
        <v>86</v>
      </c>
    </row>
    <row r="10" spans="1:5" ht="15">
      <c r="A10" s="3"/>
      <c r="B10" s="59" t="s">
        <v>138</v>
      </c>
      <c r="C10" s="58" t="s">
        <v>138</v>
      </c>
      <c r="D10" s="58" t="s">
        <v>138</v>
      </c>
      <c r="E10" s="68" t="s">
        <v>91</v>
      </c>
    </row>
    <row r="11" spans="1:5" ht="18.75">
      <c r="A11" s="41" t="s">
        <v>1</v>
      </c>
      <c r="B11" s="10">
        <v>1207625</v>
      </c>
      <c r="C11" s="10">
        <v>1253421</v>
      </c>
      <c r="D11" s="60">
        <v>1338994.44</v>
      </c>
      <c r="E11" s="34">
        <v>107</v>
      </c>
    </row>
    <row r="12" spans="1:5" ht="15">
      <c r="A12" s="3" t="s">
        <v>7</v>
      </c>
      <c r="B12" s="30">
        <v>607550</v>
      </c>
      <c r="C12" s="30">
        <v>620155</v>
      </c>
      <c r="D12" s="29">
        <v>692845.53</v>
      </c>
      <c r="E12" s="34">
        <v>112</v>
      </c>
    </row>
    <row r="13" spans="1:11" ht="15">
      <c r="A13" s="3" t="s">
        <v>8</v>
      </c>
      <c r="B13" s="35">
        <v>95895</v>
      </c>
      <c r="C13" s="35">
        <v>101095</v>
      </c>
      <c r="D13" s="36">
        <v>113461.24</v>
      </c>
      <c r="E13" s="34">
        <v>112</v>
      </c>
      <c r="F13" s="39"/>
      <c r="G13" s="39"/>
      <c r="H13" s="39"/>
      <c r="I13" s="39"/>
      <c r="J13" s="39"/>
      <c r="K13" s="39"/>
    </row>
    <row r="14" spans="1:11" ht="15">
      <c r="A14" s="3" t="s">
        <v>9</v>
      </c>
      <c r="B14" s="35">
        <v>504180</v>
      </c>
      <c r="C14" s="35">
        <v>532171</v>
      </c>
      <c r="D14" s="36">
        <v>532687.67</v>
      </c>
      <c r="E14" s="34">
        <v>100.1</v>
      </c>
      <c r="F14" s="39"/>
      <c r="G14" s="39"/>
      <c r="H14" s="39"/>
      <c r="I14" s="39"/>
      <c r="J14" s="39"/>
      <c r="K14" s="39"/>
    </row>
    <row r="15" spans="1:5" ht="18.75">
      <c r="A15" s="42" t="s">
        <v>2</v>
      </c>
      <c r="B15" s="12">
        <v>0</v>
      </c>
      <c r="C15" s="12">
        <v>51050</v>
      </c>
      <c r="D15" s="32">
        <v>51513</v>
      </c>
      <c r="E15" s="34">
        <v>100.91</v>
      </c>
    </row>
    <row r="16" spans="1:5" ht="15">
      <c r="A16" s="13" t="s">
        <v>10</v>
      </c>
      <c r="B16" s="30">
        <v>0</v>
      </c>
      <c r="C16" s="30">
        <v>2050</v>
      </c>
      <c r="D16" s="29">
        <v>2513</v>
      </c>
      <c r="E16" s="34">
        <v>116</v>
      </c>
    </row>
    <row r="17" spans="1:5" ht="15">
      <c r="A17" s="3" t="s">
        <v>9</v>
      </c>
      <c r="B17" s="30">
        <v>0</v>
      </c>
      <c r="C17" s="30">
        <v>49000</v>
      </c>
      <c r="D17" s="29">
        <v>49000</v>
      </c>
      <c r="E17" s="1"/>
    </row>
    <row r="18" spans="1:5" ht="18.75">
      <c r="A18" s="42" t="s">
        <v>3</v>
      </c>
      <c r="B18" s="12">
        <v>125879</v>
      </c>
      <c r="C18" s="12">
        <v>172295</v>
      </c>
      <c r="D18" s="32">
        <v>70847.58</v>
      </c>
      <c r="E18" s="1">
        <v>41.12</v>
      </c>
    </row>
    <row r="19" spans="1:5" s="17" customFormat="1" ht="34.5" customHeight="1">
      <c r="A19" s="15" t="s">
        <v>79</v>
      </c>
      <c r="B19" s="16">
        <v>125879</v>
      </c>
      <c r="C19" s="16">
        <v>172295</v>
      </c>
      <c r="D19" s="69">
        <v>70847.58</v>
      </c>
      <c r="E19" s="15">
        <v>41.12</v>
      </c>
    </row>
    <row r="20" spans="1:5" ht="15">
      <c r="A20" s="1" t="s">
        <v>11</v>
      </c>
      <c r="B20" s="14">
        <v>0</v>
      </c>
      <c r="C20" s="14">
        <v>0</v>
      </c>
      <c r="D20" s="34">
        <v>0</v>
      </c>
      <c r="E20" s="1">
        <v>0</v>
      </c>
    </row>
    <row r="21" spans="1:5" ht="15.75">
      <c r="A21" s="50" t="s">
        <v>4</v>
      </c>
      <c r="B21" s="47">
        <f>SUM(B11+B15+B18)</f>
        <v>1333504</v>
      </c>
      <c r="C21" s="47">
        <f>C11+C15+C18</f>
        <v>1476766</v>
      </c>
      <c r="D21" s="49">
        <f>D11+D15+D18</f>
        <v>1461355.02</v>
      </c>
      <c r="E21" s="74">
        <v>98.95</v>
      </c>
    </row>
    <row r="22" spans="1:5" ht="15.75">
      <c r="A22" s="92"/>
      <c r="B22" s="93"/>
      <c r="C22" s="93"/>
      <c r="D22" s="94"/>
      <c r="E22" s="95"/>
    </row>
    <row r="23" spans="1:6" ht="15">
      <c r="A23" s="96" t="s">
        <v>143</v>
      </c>
      <c r="B23" s="97"/>
      <c r="C23" s="97"/>
      <c r="D23" s="97"/>
      <c r="E23" s="88"/>
      <c r="F23" s="89"/>
    </row>
    <row r="24" spans="1:6" ht="15">
      <c r="A24" s="96" t="s">
        <v>144</v>
      </c>
      <c r="B24" s="97"/>
      <c r="C24" s="97"/>
      <c r="D24" s="97"/>
      <c r="E24" s="88"/>
      <c r="F24" s="89"/>
    </row>
    <row r="25" spans="1:6" ht="15">
      <c r="A25" s="96" t="s">
        <v>146</v>
      </c>
      <c r="B25" s="97"/>
      <c r="C25" s="97"/>
      <c r="D25" s="97"/>
      <c r="E25" s="88"/>
      <c r="F25" s="89"/>
    </row>
    <row r="26" spans="1:6" ht="15">
      <c r="A26" s="96" t="s">
        <v>147</v>
      </c>
      <c r="B26" s="97"/>
      <c r="C26" s="97"/>
      <c r="D26" s="97"/>
      <c r="E26" s="88"/>
      <c r="F26" s="89"/>
    </row>
    <row r="27" spans="1:9" ht="15">
      <c r="A27" s="96" t="s">
        <v>145</v>
      </c>
      <c r="B27" s="97"/>
      <c r="C27" s="97"/>
      <c r="D27" s="97"/>
      <c r="E27" s="88"/>
      <c r="F27" s="98"/>
      <c r="G27" s="17"/>
      <c r="H27" s="17"/>
      <c r="I27" s="17"/>
    </row>
    <row r="28" spans="1:6" ht="15">
      <c r="A28" s="96" t="s">
        <v>99</v>
      </c>
      <c r="B28" s="97"/>
      <c r="C28" s="97"/>
      <c r="D28" s="97"/>
      <c r="E28" s="88"/>
      <c r="F28" s="89"/>
    </row>
    <row r="29" spans="1:6" ht="15">
      <c r="A29" s="96" t="s">
        <v>100</v>
      </c>
      <c r="B29" s="97"/>
      <c r="C29" s="97"/>
      <c r="D29" s="97"/>
      <c r="E29" s="88"/>
      <c r="F29" s="89"/>
    </row>
    <row r="30" spans="1:6" ht="15">
      <c r="A30" s="96" t="s">
        <v>148</v>
      </c>
      <c r="B30" s="97"/>
      <c r="C30" s="97"/>
      <c r="D30" s="97"/>
      <c r="E30" s="88"/>
      <c r="F30" s="89"/>
    </row>
    <row r="31" spans="1:14" ht="15">
      <c r="A31" s="90" t="s">
        <v>149</v>
      </c>
      <c r="B31" s="71"/>
      <c r="C31" s="71"/>
      <c r="D31" s="71"/>
      <c r="E31" s="28"/>
      <c r="N31" s="28"/>
    </row>
    <row r="32" spans="1:14" ht="15">
      <c r="A32" s="90" t="s">
        <v>150</v>
      </c>
      <c r="B32" s="71"/>
      <c r="C32" s="71"/>
      <c r="D32" s="71"/>
      <c r="E32" s="28"/>
      <c r="N32" s="28"/>
    </row>
    <row r="33" spans="1:14" ht="15">
      <c r="A33" s="90" t="s">
        <v>151</v>
      </c>
      <c r="B33" s="71"/>
      <c r="C33" s="71"/>
      <c r="D33" s="71"/>
      <c r="E33" s="28"/>
      <c r="N33" s="28"/>
    </row>
    <row r="34" spans="1:14" ht="15">
      <c r="A34" s="90" t="s">
        <v>152</v>
      </c>
      <c r="B34" s="71"/>
      <c r="C34" s="71"/>
      <c r="D34" s="71"/>
      <c r="E34" s="28"/>
      <c r="N34" s="28"/>
    </row>
    <row r="35" spans="1:14" ht="15">
      <c r="A35" s="90" t="s">
        <v>153</v>
      </c>
      <c r="B35" s="71"/>
      <c r="C35" s="71"/>
      <c r="D35" s="71"/>
      <c r="E35" s="28"/>
      <c r="N35" s="28"/>
    </row>
    <row r="36" spans="1:14" ht="15">
      <c r="A36" s="90" t="s">
        <v>154</v>
      </c>
      <c r="B36" s="71"/>
      <c r="C36" s="71"/>
      <c r="D36" s="71"/>
      <c r="E36" s="28"/>
      <c r="N36" s="28"/>
    </row>
    <row r="37" spans="1:14" ht="15">
      <c r="A37" s="90"/>
      <c r="B37" s="71"/>
      <c r="C37" s="71"/>
      <c r="D37" s="71"/>
      <c r="E37" s="28"/>
      <c r="N37" s="28"/>
    </row>
    <row r="38" spans="1:14" ht="15">
      <c r="A38" s="107" t="s">
        <v>101</v>
      </c>
      <c r="B38" s="108"/>
      <c r="C38" s="108"/>
      <c r="D38" s="108"/>
      <c r="E38" s="109"/>
      <c r="N38" s="28"/>
    </row>
    <row r="39" spans="1:14" ht="15">
      <c r="A39" s="90" t="s">
        <v>155</v>
      </c>
      <c r="B39" s="71"/>
      <c r="C39" s="71"/>
      <c r="D39" s="71"/>
      <c r="E39" s="28"/>
      <c r="N39" s="28"/>
    </row>
    <row r="40" spans="1:14" ht="15">
      <c r="A40" s="90" t="s">
        <v>156</v>
      </c>
      <c r="B40" s="71"/>
      <c r="C40" s="71"/>
      <c r="D40" s="71"/>
      <c r="E40" s="28"/>
      <c r="N40" s="28"/>
    </row>
    <row r="41" spans="1:14" ht="15">
      <c r="A41" s="90" t="s">
        <v>158</v>
      </c>
      <c r="B41" s="71"/>
      <c r="C41" s="71"/>
      <c r="D41" s="71"/>
      <c r="E41" s="28"/>
      <c r="N41" s="28"/>
    </row>
    <row r="42" spans="1:14" ht="15">
      <c r="A42" s="90" t="s">
        <v>157</v>
      </c>
      <c r="B42" s="71"/>
      <c r="C42" s="71"/>
      <c r="D42" s="71"/>
      <c r="E42" s="28"/>
      <c r="N42" s="28"/>
    </row>
    <row r="43" spans="1:14" ht="15">
      <c r="A43" s="90"/>
      <c r="B43" s="71"/>
      <c r="C43" s="71"/>
      <c r="D43" s="71"/>
      <c r="E43" s="28"/>
      <c r="N43" s="28"/>
    </row>
    <row r="44" spans="1:5" ht="18.75">
      <c r="A44" s="40" t="s">
        <v>73</v>
      </c>
      <c r="B44" s="57" t="s">
        <v>0</v>
      </c>
      <c r="C44" s="56" t="s">
        <v>84</v>
      </c>
      <c r="D44" s="56" t="s">
        <v>85</v>
      </c>
      <c r="E44" s="56" t="s">
        <v>86</v>
      </c>
    </row>
    <row r="45" spans="1:5" ht="15">
      <c r="A45" s="22" t="s">
        <v>14</v>
      </c>
      <c r="B45" s="59" t="s">
        <v>138</v>
      </c>
      <c r="C45" s="58" t="s">
        <v>138</v>
      </c>
      <c r="D45" s="58" t="s">
        <v>138</v>
      </c>
      <c r="E45" s="68" t="s">
        <v>92</v>
      </c>
    </row>
    <row r="46" spans="1:5" ht="15">
      <c r="A46" s="23" t="s">
        <v>15</v>
      </c>
      <c r="B46" s="19"/>
      <c r="C46" s="20"/>
      <c r="D46" s="1"/>
      <c r="E46" s="1"/>
    </row>
    <row r="47" spans="1:5" ht="15">
      <c r="A47" s="24" t="s">
        <v>16</v>
      </c>
      <c r="B47" s="20">
        <v>97996</v>
      </c>
      <c r="C47" s="20">
        <v>96436</v>
      </c>
      <c r="D47" s="19">
        <v>89621.51</v>
      </c>
      <c r="E47" s="19">
        <v>92.93</v>
      </c>
    </row>
    <row r="48" spans="1:5" ht="15">
      <c r="A48" s="21" t="s">
        <v>27</v>
      </c>
      <c r="B48" s="20">
        <v>36219</v>
      </c>
      <c r="C48" s="20">
        <v>36219</v>
      </c>
      <c r="D48" s="19">
        <v>34749.92</v>
      </c>
      <c r="E48" s="19">
        <v>95.94</v>
      </c>
    </row>
    <row r="49" spans="1:5" ht="15">
      <c r="A49" s="18" t="s">
        <v>17</v>
      </c>
      <c r="B49" s="20">
        <v>52230</v>
      </c>
      <c r="C49" s="20">
        <v>56901</v>
      </c>
      <c r="D49" s="19">
        <v>49676.24</v>
      </c>
      <c r="E49" s="19">
        <v>87.3</v>
      </c>
    </row>
    <row r="50" spans="1:5" ht="15">
      <c r="A50" s="18" t="s">
        <v>18</v>
      </c>
      <c r="B50" s="20">
        <v>3845</v>
      </c>
      <c r="C50" s="20">
        <v>5405</v>
      </c>
      <c r="D50" s="19">
        <v>6250.43</v>
      </c>
      <c r="E50" s="19">
        <v>115.64</v>
      </c>
    </row>
    <row r="51" spans="1:5" ht="15">
      <c r="A51" s="22" t="s">
        <v>87</v>
      </c>
      <c r="B51" s="133">
        <f>SUM(B47:B50)</f>
        <v>190290</v>
      </c>
      <c r="C51" s="133">
        <f>SUM(C47:C50)</f>
        <v>194961</v>
      </c>
      <c r="D51" s="11">
        <f>SUM(D47:D50)</f>
        <v>180298.09999999998</v>
      </c>
      <c r="E51" s="139">
        <v>92.48</v>
      </c>
    </row>
    <row r="52" spans="1:13" ht="15">
      <c r="A52" s="70"/>
      <c r="B52" s="71"/>
      <c r="C52" s="71"/>
      <c r="D52" s="72"/>
      <c r="E52" s="71"/>
      <c r="I52" s="90"/>
      <c r="J52" s="71"/>
      <c r="K52" s="71"/>
      <c r="L52" s="71"/>
      <c r="M52" s="28"/>
    </row>
    <row r="53" spans="1:5" ht="15">
      <c r="A53" s="90" t="s">
        <v>102</v>
      </c>
      <c r="B53" s="71"/>
      <c r="C53" s="71"/>
      <c r="D53" s="71"/>
      <c r="E53" s="28"/>
    </row>
    <row r="54" spans="1:5" ht="15">
      <c r="A54" s="90" t="s">
        <v>159</v>
      </c>
      <c r="B54" s="71"/>
      <c r="C54" s="71"/>
      <c r="D54" s="71"/>
      <c r="E54" s="28"/>
    </row>
    <row r="55" spans="1:5" ht="15">
      <c r="A55" s="90" t="s">
        <v>160</v>
      </c>
      <c r="B55" s="71"/>
      <c r="C55" s="71"/>
      <c r="D55" s="71"/>
      <c r="E55" s="28"/>
    </row>
    <row r="56" spans="1:5" ht="15">
      <c r="A56" s="90" t="s">
        <v>103</v>
      </c>
      <c r="B56" s="71"/>
      <c r="C56" s="71"/>
      <c r="D56" s="71"/>
      <c r="E56" s="28"/>
    </row>
    <row r="57" spans="1:5" ht="15">
      <c r="A57" s="90" t="s">
        <v>104</v>
      </c>
      <c r="B57" s="71"/>
      <c r="C57" s="71"/>
      <c r="D57" s="71"/>
      <c r="E57" s="28"/>
    </row>
    <row r="58" spans="1:5" ht="15">
      <c r="A58" s="90" t="s">
        <v>161</v>
      </c>
      <c r="B58" s="71"/>
      <c r="C58" s="71"/>
      <c r="D58" s="71"/>
      <c r="E58" s="28"/>
    </row>
    <row r="59" spans="1:5" ht="15">
      <c r="A59" s="90" t="s">
        <v>162</v>
      </c>
      <c r="B59" s="71"/>
      <c r="C59" s="71"/>
      <c r="D59" s="71"/>
      <c r="E59" s="28"/>
    </row>
    <row r="60" spans="1:13" ht="15">
      <c r="A60" s="91" t="s">
        <v>163</v>
      </c>
      <c r="B60" s="99"/>
      <c r="C60" s="71"/>
      <c r="D60" s="72"/>
      <c r="E60" s="71"/>
      <c r="I60" s="90"/>
      <c r="J60" s="71"/>
      <c r="K60" s="71"/>
      <c r="L60" s="71"/>
      <c r="M60" s="28"/>
    </row>
    <row r="61" spans="1:13" ht="15">
      <c r="A61" s="70"/>
      <c r="B61" s="71"/>
      <c r="C61" s="71"/>
      <c r="D61" s="72"/>
      <c r="E61" s="71"/>
      <c r="I61" s="90"/>
      <c r="J61" s="71"/>
      <c r="K61" s="71"/>
      <c r="L61" s="71"/>
      <c r="M61" s="28"/>
    </row>
    <row r="62" spans="1:13" ht="15">
      <c r="A62" s="70"/>
      <c r="B62" s="71"/>
      <c r="C62" s="71"/>
      <c r="D62" s="72"/>
      <c r="E62" s="71"/>
      <c r="I62" s="90"/>
      <c r="J62" s="71"/>
      <c r="K62" s="71"/>
      <c r="L62" s="71"/>
      <c r="M62" s="28"/>
    </row>
    <row r="63" spans="1:5" ht="15">
      <c r="A63" s="22"/>
      <c r="B63" s="57" t="s">
        <v>0</v>
      </c>
      <c r="C63" s="56" t="s">
        <v>84</v>
      </c>
      <c r="D63" s="56" t="s">
        <v>85</v>
      </c>
      <c r="E63" s="56" t="s">
        <v>86</v>
      </c>
    </row>
    <row r="64" spans="1:5" ht="15">
      <c r="A64" s="22" t="s">
        <v>19</v>
      </c>
      <c r="B64" s="59" t="s">
        <v>138</v>
      </c>
      <c r="C64" s="58" t="s">
        <v>138</v>
      </c>
      <c r="D64" s="58" t="s">
        <v>138</v>
      </c>
      <c r="E64" s="68" t="s">
        <v>92</v>
      </c>
    </row>
    <row r="65" spans="1:5" ht="15">
      <c r="A65" s="22" t="s">
        <v>20</v>
      </c>
      <c r="B65" s="45"/>
      <c r="C65" s="43"/>
      <c r="D65" s="44"/>
      <c r="E65" s="1"/>
    </row>
    <row r="66" spans="1:5" ht="15">
      <c r="A66" s="18" t="s">
        <v>17</v>
      </c>
      <c r="B66" s="19">
        <v>200</v>
      </c>
      <c r="C66" s="20">
        <v>200</v>
      </c>
      <c r="D66" s="19">
        <v>412.82</v>
      </c>
      <c r="E66" s="19">
        <v>206.41</v>
      </c>
    </row>
    <row r="67" spans="1:5" ht="15">
      <c r="A67" s="22" t="s">
        <v>87</v>
      </c>
      <c r="B67" s="19">
        <f>SUM(B66)</f>
        <v>200</v>
      </c>
      <c r="C67" s="20">
        <f>SUM(C66)</f>
        <v>200</v>
      </c>
      <c r="D67" s="5">
        <f>SUM(D66)</f>
        <v>412.82</v>
      </c>
      <c r="E67" s="34">
        <v>206.41</v>
      </c>
    </row>
    <row r="68" spans="1:5" ht="15">
      <c r="A68" s="90" t="s">
        <v>105</v>
      </c>
      <c r="B68" s="71"/>
      <c r="C68" s="71"/>
      <c r="D68" s="71"/>
      <c r="E68" s="28"/>
    </row>
    <row r="69" spans="1:5" ht="15">
      <c r="A69" s="90" t="s">
        <v>164</v>
      </c>
      <c r="B69" s="71"/>
      <c r="C69" s="71"/>
      <c r="D69" s="71"/>
      <c r="E69" s="28"/>
    </row>
    <row r="70" spans="1:5" ht="15">
      <c r="A70" s="90"/>
      <c r="B70" s="71"/>
      <c r="C70" s="71"/>
      <c r="D70" s="71"/>
      <c r="E70" s="28"/>
    </row>
    <row r="71" spans="1:5" ht="15">
      <c r="A71" s="22"/>
      <c r="B71" s="57" t="s">
        <v>0</v>
      </c>
      <c r="C71" s="56" t="s">
        <v>84</v>
      </c>
      <c r="D71" s="56" t="s">
        <v>85</v>
      </c>
      <c r="E71" s="56" t="s">
        <v>86</v>
      </c>
    </row>
    <row r="72" spans="1:5" ht="15">
      <c r="A72" s="22" t="s">
        <v>21</v>
      </c>
      <c r="B72" s="59" t="s">
        <v>138</v>
      </c>
      <c r="C72" s="58" t="s">
        <v>138</v>
      </c>
      <c r="D72" s="58" t="s">
        <v>138</v>
      </c>
      <c r="E72" s="68" t="s">
        <v>92</v>
      </c>
    </row>
    <row r="73" spans="1:5" ht="15">
      <c r="A73" s="22" t="s">
        <v>22</v>
      </c>
      <c r="B73" s="19"/>
      <c r="C73" s="20"/>
      <c r="D73" s="1"/>
      <c r="E73" s="1"/>
    </row>
    <row r="74" spans="1:5" ht="15">
      <c r="A74" s="18" t="s">
        <v>16</v>
      </c>
      <c r="B74" s="20">
        <v>3930</v>
      </c>
      <c r="C74" s="20">
        <v>3930</v>
      </c>
      <c r="D74" s="19">
        <v>3832.08</v>
      </c>
      <c r="E74" s="19">
        <v>97.51</v>
      </c>
    </row>
    <row r="75" spans="1:5" ht="15">
      <c r="A75" s="18" t="s">
        <v>27</v>
      </c>
      <c r="B75" s="20">
        <v>1373</v>
      </c>
      <c r="C75" s="20">
        <v>1373</v>
      </c>
      <c r="D75" s="19">
        <v>1321.57</v>
      </c>
      <c r="E75" s="19">
        <v>96.25</v>
      </c>
    </row>
    <row r="76" spans="1:5" ht="15">
      <c r="A76" s="18" t="s">
        <v>17</v>
      </c>
      <c r="B76" s="20">
        <v>457</v>
      </c>
      <c r="C76" s="20">
        <v>457</v>
      </c>
      <c r="D76" s="19">
        <v>536.07</v>
      </c>
      <c r="E76" s="19">
        <v>117.3</v>
      </c>
    </row>
    <row r="77" spans="1:5" ht="15">
      <c r="A77" s="22" t="s">
        <v>87</v>
      </c>
      <c r="B77" s="133">
        <f>SUM(B74:B76)</f>
        <v>5760</v>
      </c>
      <c r="C77" s="20">
        <f>SUM(C74:C76)</f>
        <v>5760</v>
      </c>
      <c r="D77" s="5">
        <f>SUM(D74:D76)</f>
        <v>5689.719999999999</v>
      </c>
      <c r="E77" s="19">
        <v>99.26</v>
      </c>
    </row>
    <row r="78" spans="1:5" ht="15">
      <c r="A78" s="70"/>
      <c r="B78" s="71"/>
      <c r="C78" s="71"/>
      <c r="D78" s="72"/>
      <c r="E78" s="71"/>
    </row>
    <row r="79" spans="1:5" ht="15">
      <c r="A79" s="91" t="s">
        <v>107</v>
      </c>
      <c r="B79" s="71"/>
      <c r="C79" s="71"/>
      <c r="D79" s="71"/>
      <c r="E79" s="28"/>
    </row>
    <row r="80" spans="1:5" ht="15">
      <c r="A80" s="91" t="s">
        <v>108</v>
      </c>
      <c r="B80" s="71"/>
      <c r="C80" s="71"/>
      <c r="D80" s="71"/>
      <c r="E80" s="28"/>
    </row>
    <row r="81" spans="1:5" ht="15">
      <c r="A81" s="91" t="s">
        <v>110</v>
      </c>
      <c r="B81" s="71"/>
      <c r="C81" s="71"/>
      <c r="D81" s="71"/>
      <c r="E81" s="28"/>
    </row>
    <row r="82" spans="1:5" ht="15">
      <c r="A82" s="91" t="s">
        <v>109</v>
      </c>
      <c r="B82" s="71"/>
      <c r="C82" s="71"/>
      <c r="D82" s="71"/>
      <c r="E82" s="28"/>
    </row>
    <row r="83" spans="1:5" ht="15">
      <c r="A83" s="91" t="s">
        <v>165</v>
      </c>
      <c r="B83" s="71"/>
      <c r="C83" s="71"/>
      <c r="D83" s="71"/>
      <c r="E83" s="28"/>
    </row>
    <row r="84" spans="1:5" ht="15">
      <c r="A84" s="91" t="s">
        <v>166</v>
      </c>
      <c r="B84" s="71"/>
      <c r="C84" s="71"/>
      <c r="D84" s="71"/>
      <c r="E84" s="28"/>
    </row>
    <row r="85" spans="1:5" ht="15">
      <c r="A85" s="70"/>
      <c r="B85" s="71"/>
      <c r="C85" s="71"/>
      <c r="D85" s="72"/>
      <c r="E85" s="71"/>
    </row>
    <row r="86" spans="1:5" ht="15">
      <c r="A86" s="22"/>
      <c r="B86" s="57" t="s">
        <v>0</v>
      </c>
      <c r="C86" s="56" t="s">
        <v>84</v>
      </c>
      <c r="D86" s="56" t="s">
        <v>85</v>
      </c>
      <c r="E86" s="56" t="s">
        <v>86</v>
      </c>
    </row>
    <row r="87" spans="1:5" ht="15">
      <c r="A87" s="22" t="s">
        <v>23</v>
      </c>
      <c r="B87" s="59" t="s">
        <v>138</v>
      </c>
      <c r="C87" s="58" t="s">
        <v>138</v>
      </c>
      <c r="D87" s="58" t="s">
        <v>138</v>
      </c>
      <c r="E87" s="68" t="s">
        <v>92</v>
      </c>
    </row>
    <row r="88" spans="1:5" ht="15">
      <c r="A88" s="22" t="s">
        <v>24</v>
      </c>
      <c r="B88" s="19"/>
      <c r="C88" s="20"/>
      <c r="D88" s="1"/>
      <c r="E88" s="1"/>
    </row>
    <row r="89" spans="1:5" ht="15">
      <c r="A89" s="24" t="s">
        <v>16</v>
      </c>
      <c r="B89" s="19">
        <v>0</v>
      </c>
      <c r="C89" s="20">
        <v>0</v>
      </c>
      <c r="D89" s="34">
        <v>44.5</v>
      </c>
      <c r="E89" s="19">
        <v>0</v>
      </c>
    </row>
    <row r="90" spans="1:5" ht="15">
      <c r="A90" s="26" t="s">
        <v>27</v>
      </c>
      <c r="B90" s="19">
        <v>0</v>
      </c>
      <c r="C90" s="20">
        <v>0</v>
      </c>
      <c r="D90" s="19">
        <v>24.38</v>
      </c>
      <c r="E90" s="19">
        <v>0</v>
      </c>
    </row>
    <row r="91" spans="1:5" ht="15">
      <c r="A91" s="18" t="s">
        <v>17</v>
      </c>
      <c r="B91" s="19">
        <v>0</v>
      </c>
      <c r="C91" s="20">
        <v>0</v>
      </c>
      <c r="D91" s="19">
        <v>508.29</v>
      </c>
      <c r="E91" s="19">
        <v>0</v>
      </c>
    </row>
    <row r="92" spans="1:5" ht="15">
      <c r="A92" s="22" t="s">
        <v>87</v>
      </c>
      <c r="B92" s="19">
        <v>0</v>
      </c>
      <c r="C92" s="20">
        <f>SUM(C89:C91)</f>
        <v>0</v>
      </c>
      <c r="D92" s="5">
        <f>SUM(D89:D91)</f>
        <v>577.1700000000001</v>
      </c>
      <c r="E92" s="19">
        <v>0</v>
      </c>
    </row>
    <row r="93" spans="1:5" ht="15">
      <c r="A93" s="91" t="s">
        <v>168</v>
      </c>
      <c r="B93" s="71"/>
      <c r="C93" s="71"/>
      <c r="D93" s="71"/>
      <c r="E93" s="28"/>
    </row>
    <row r="94" spans="1:5" ht="15">
      <c r="A94" s="91" t="s">
        <v>167</v>
      </c>
      <c r="B94" s="71"/>
      <c r="C94" s="71"/>
      <c r="D94" s="71"/>
      <c r="E94" s="28"/>
    </row>
    <row r="95" spans="1:5" ht="15">
      <c r="A95" s="70"/>
      <c r="B95" s="71"/>
      <c r="C95" s="71"/>
      <c r="D95" s="72"/>
      <c r="E95" s="71"/>
    </row>
    <row r="96" spans="1:5" ht="15">
      <c r="A96" s="22"/>
      <c r="B96" s="57" t="s">
        <v>0</v>
      </c>
      <c r="C96" s="56" t="s">
        <v>84</v>
      </c>
      <c r="D96" s="56" t="s">
        <v>85</v>
      </c>
      <c r="E96" s="56" t="s">
        <v>86</v>
      </c>
    </row>
    <row r="97" spans="1:5" ht="15">
      <c r="A97" s="22" t="s">
        <v>25</v>
      </c>
      <c r="B97" s="59" t="s">
        <v>138</v>
      </c>
      <c r="C97" s="58" t="s">
        <v>138</v>
      </c>
      <c r="D97" s="58" t="s">
        <v>138</v>
      </c>
      <c r="E97" s="68" t="s">
        <v>92</v>
      </c>
    </row>
    <row r="98" spans="1:5" ht="15">
      <c r="A98" s="22" t="s">
        <v>26</v>
      </c>
      <c r="B98" s="19"/>
      <c r="C98" s="20"/>
      <c r="D98" s="1"/>
      <c r="E98" s="1"/>
    </row>
    <row r="99" spans="1:5" ht="15">
      <c r="A99" s="18" t="s">
        <v>17</v>
      </c>
      <c r="B99" s="20">
        <v>90</v>
      </c>
      <c r="C99" s="20">
        <v>90</v>
      </c>
      <c r="D99" s="19">
        <v>99.32</v>
      </c>
      <c r="E99" s="19">
        <v>110.36</v>
      </c>
    </row>
    <row r="100" spans="1:5" ht="15">
      <c r="A100" s="22" t="s">
        <v>87</v>
      </c>
      <c r="B100" s="133">
        <f>SUM(B99)</f>
        <v>90</v>
      </c>
      <c r="C100" s="20">
        <f>SUM(C99)</f>
        <v>90</v>
      </c>
      <c r="D100" s="5">
        <f>SUM(D99)</f>
        <v>99.32</v>
      </c>
      <c r="E100" s="19">
        <f>SUM(E99)</f>
        <v>110.36</v>
      </c>
    </row>
    <row r="101" spans="1:4" ht="15">
      <c r="A101" s="91" t="s">
        <v>111</v>
      </c>
      <c r="B101" s="71"/>
      <c r="C101" s="71"/>
      <c r="D101" s="71"/>
    </row>
    <row r="102" spans="1:4" ht="15">
      <c r="A102" s="91" t="s">
        <v>112</v>
      </c>
      <c r="B102" s="71"/>
      <c r="C102" s="71"/>
      <c r="D102" s="71"/>
    </row>
    <row r="103" spans="1:4" ht="15">
      <c r="A103" s="91"/>
      <c r="B103" s="71"/>
      <c r="C103" s="71"/>
      <c r="D103" s="71"/>
    </row>
    <row r="104" spans="1:5" ht="15">
      <c r="A104" s="22"/>
      <c r="B104" s="57" t="s">
        <v>0</v>
      </c>
      <c r="C104" s="56" t="s">
        <v>84</v>
      </c>
      <c r="D104" s="56" t="s">
        <v>85</v>
      </c>
      <c r="E104" s="56" t="s">
        <v>86</v>
      </c>
    </row>
    <row r="105" spans="1:5" ht="15">
      <c r="A105" s="22" t="s">
        <v>28</v>
      </c>
      <c r="B105" s="59" t="s">
        <v>138</v>
      </c>
      <c r="C105" s="58" t="s">
        <v>138</v>
      </c>
      <c r="D105" s="58" t="s">
        <v>138</v>
      </c>
      <c r="E105" s="68" t="s">
        <v>92</v>
      </c>
    </row>
    <row r="106" spans="1:5" ht="15">
      <c r="A106" s="22" t="s">
        <v>29</v>
      </c>
      <c r="B106" s="19"/>
      <c r="C106" s="20"/>
      <c r="D106" s="1"/>
      <c r="E106" s="1"/>
    </row>
    <row r="107" spans="1:5" ht="15">
      <c r="A107" s="18" t="s">
        <v>17</v>
      </c>
      <c r="B107" s="20">
        <v>3910</v>
      </c>
      <c r="C107" s="20">
        <v>7560</v>
      </c>
      <c r="D107" s="19">
        <v>7311.91</v>
      </c>
      <c r="E107" s="19">
        <v>96.72</v>
      </c>
    </row>
    <row r="108" spans="1:5" ht="15">
      <c r="A108" s="18" t="s">
        <v>18</v>
      </c>
      <c r="B108" s="20">
        <v>80</v>
      </c>
      <c r="C108" s="20">
        <v>80</v>
      </c>
      <c r="D108" s="19">
        <v>0</v>
      </c>
      <c r="E108" s="19">
        <v>0</v>
      </c>
    </row>
    <row r="109" spans="1:5" ht="15">
      <c r="A109" s="22" t="s">
        <v>87</v>
      </c>
      <c r="B109" s="133">
        <f>SUM(B107:B108)</f>
        <v>3990</v>
      </c>
      <c r="C109" s="20">
        <f>SUM(C107:C108)</f>
        <v>7640</v>
      </c>
      <c r="D109" s="5">
        <f>SUM(D107:D108)</f>
        <v>7311.91</v>
      </c>
      <c r="E109" s="19">
        <v>95.71</v>
      </c>
    </row>
    <row r="110" spans="1:5" ht="15">
      <c r="A110" s="91" t="s">
        <v>113</v>
      </c>
      <c r="B110" s="71"/>
      <c r="C110" s="71"/>
      <c r="D110" s="71"/>
      <c r="E110" s="28"/>
    </row>
    <row r="111" spans="1:5" ht="15">
      <c r="A111" s="91" t="s">
        <v>114</v>
      </c>
      <c r="B111" s="71"/>
      <c r="C111" s="71"/>
      <c r="D111" s="71"/>
      <c r="E111" s="28"/>
    </row>
    <row r="112" spans="1:5" ht="15">
      <c r="A112" s="91" t="s">
        <v>169</v>
      </c>
      <c r="B112" s="71"/>
      <c r="C112" s="71"/>
      <c r="D112" s="71"/>
      <c r="E112" s="28"/>
    </row>
    <row r="113" spans="1:5" ht="15">
      <c r="A113" s="91" t="s">
        <v>115</v>
      </c>
      <c r="B113" s="71"/>
      <c r="C113" s="71"/>
      <c r="D113" s="71"/>
      <c r="E113" s="28"/>
    </row>
    <row r="114" spans="1:5" ht="15">
      <c r="A114" s="91"/>
      <c r="B114" s="71"/>
      <c r="C114" s="71"/>
      <c r="D114" s="71"/>
      <c r="E114" s="28"/>
    </row>
    <row r="115" spans="1:5" ht="15">
      <c r="A115" s="22" t="s">
        <v>30</v>
      </c>
      <c r="B115" s="57" t="s">
        <v>0</v>
      </c>
      <c r="C115" s="56" t="s">
        <v>84</v>
      </c>
      <c r="D115" s="56" t="s">
        <v>85</v>
      </c>
      <c r="E115" s="56" t="s">
        <v>86</v>
      </c>
    </row>
    <row r="116" spans="1:5" ht="15">
      <c r="A116" s="22" t="s">
        <v>31</v>
      </c>
      <c r="B116" s="59" t="s">
        <v>138</v>
      </c>
      <c r="C116" s="58" t="s">
        <v>138</v>
      </c>
      <c r="D116" s="58" t="s">
        <v>138</v>
      </c>
      <c r="E116" s="68" t="s">
        <v>92</v>
      </c>
    </row>
    <row r="117" spans="1:5" ht="15">
      <c r="A117" s="22" t="s">
        <v>32</v>
      </c>
      <c r="B117" s="19"/>
      <c r="C117" s="20"/>
      <c r="D117" s="1"/>
      <c r="E117" s="1"/>
    </row>
    <row r="118" spans="1:5" ht="15">
      <c r="A118" s="26" t="s">
        <v>17</v>
      </c>
      <c r="B118" s="20">
        <v>950</v>
      </c>
      <c r="C118" s="20">
        <v>950</v>
      </c>
      <c r="D118" s="19">
        <v>0</v>
      </c>
      <c r="E118" s="19">
        <v>0</v>
      </c>
    </row>
    <row r="119" spans="1:5" ht="15">
      <c r="A119" s="22" t="s">
        <v>87</v>
      </c>
      <c r="B119" s="133">
        <f>SUM(B118)</f>
        <v>950</v>
      </c>
      <c r="C119" s="20">
        <f>SUM(C118)</f>
        <v>950</v>
      </c>
      <c r="D119" s="5">
        <v>0</v>
      </c>
      <c r="E119" s="34">
        <v>0</v>
      </c>
    </row>
    <row r="120" spans="1:5" ht="15">
      <c r="A120" s="90" t="s">
        <v>170</v>
      </c>
      <c r="B120" s="71"/>
      <c r="C120" s="71"/>
      <c r="D120" s="72"/>
      <c r="E120" s="28"/>
    </row>
    <row r="121" spans="1:5" ht="15">
      <c r="A121" s="90"/>
      <c r="B121" s="71"/>
      <c r="C121" s="71"/>
      <c r="D121" s="72"/>
      <c r="E121" s="28"/>
    </row>
    <row r="122" spans="1:5" ht="15">
      <c r="A122" s="18"/>
      <c r="B122" s="57" t="s">
        <v>0</v>
      </c>
      <c r="C122" s="56" t="s">
        <v>84</v>
      </c>
      <c r="D122" s="56" t="s">
        <v>85</v>
      </c>
      <c r="E122" s="56" t="s">
        <v>86</v>
      </c>
    </row>
    <row r="123" spans="1:5" ht="15">
      <c r="A123" s="22" t="s">
        <v>33</v>
      </c>
      <c r="B123" s="59" t="s">
        <v>138</v>
      </c>
      <c r="C123" s="58" t="s">
        <v>138</v>
      </c>
      <c r="D123" s="58" t="s">
        <v>138</v>
      </c>
      <c r="E123" s="58" t="s">
        <v>93</v>
      </c>
    </row>
    <row r="124" spans="1:5" ht="15">
      <c r="A124" s="22" t="s">
        <v>34</v>
      </c>
      <c r="B124" s="19"/>
      <c r="C124" s="20"/>
      <c r="D124" s="1"/>
      <c r="E124" s="1"/>
    </row>
    <row r="125" spans="1:5" ht="15">
      <c r="A125" s="18" t="s">
        <v>17</v>
      </c>
      <c r="B125" s="19">
        <v>4150</v>
      </c>
      <c r="C125" s="20">
        <v>5600</v>
      </c>
      <c r="D125" s="19">
        <v>5236.74</v>
      </c>
      <c r="E125" s="19">
        <v>93.51</v>
      </c>
    </row>
    <row r="126" spans="1:5" ht="15">
      <c r="A126" s="22" t="s">
        <v>87</v>
      </c>
      <c r="B126" s="19">
        <f>SUM(B125)</f>
        <v>4150</v>
      </c>
      <c r="C126" s="20">
        <f>SUM(C125)</f>
        <v>5600</v>
      </c>
      <c r="D126" s="5">
        <f>SUM(D125)</f>
        <v>5236.74</v>
      </c>
      <c r="E126" s="34">
        <v>93.51</v>
      </c>
    </row>
    <row r="127" spans="1:5" ht="15">
      <c r="A127" s="91" t="s">
        <v>171</v>
      </c>
      <c r="B127" s="71"/>
      <c r="C127" s="71"/>
      <c r="D127" s="71"/>
      <c r="E127" s="28"/>
    </row>
    <row r="128" spans="1:5" ht="15">
      <c r="A128" s="91" t="s">
        <v>172</v>
      </c>
      <c r="B128" s="71"/>
      <c r="C128" s="71"/>
      <c r="D128" s="71"/>
      <c r="E128" s="28"/>
    </row>
    <row r="129" spans="1:5" ht="15">
      <c r="A129" s="104" t="s">
        <v>116</v>
      </c>
      <c r="B129" s="57" t="s">
        <v>0</v>
      </c>
      <c r="C129" s="56" t="s">
        <v>84</v>
      </c>
      <c r="D129" s="56" t="s">
        <v>85</v>
      </c>
      <c r="E129" s="56" t="s">
        <v>86</v>
      </c>
    </row>
    <row r="130" spans="1:5" ht="15">
      <c r="A130" s="22" t="s">
        <v>35</v>
      </c>
      <c r="B130" s="59" t="s">
        <v>138</v>
      </c>
      <c r="C130" s="58" t="s">
        <v>138</v>
      </c>
      <c r="D130" s="58" t="s">
        <v>138</v>
      </c>
      <c r="E130" s="58" t="s">
        <v>93</v>
      </c>
    </row>
    <row r="131" spans="1:5" ht="15">
      <c r="A131" s="18" t="s">
        <v>17</v>
      </c>
      <c r="B131" s="19">
        <v>42950</v>
      </c>
      <c r="C131" s="20">
        <v>44350</v>
      </c>
      <c r="D131" s="19">
        <v>44378.87</v>
      </c>
      <c r="E131" s="19">
        <v>100.07</v>
      </c>
    </row>
    <row r="132" spans="1:5" ht="15">
      <c r="A132" s="22" t="s">
        <v>87</v>
      </c>
      <c r="B132" s="19">
        <f>SUM(B131)</f>
        <v>42950</v>
      </c>
      <c r="C132" s="20">
        <f>SUM(C131)</f>
        <v>44350</v>
      </c>
      <c r="D132" s="5">
        <f>SUM(D131)</f>
        <v>44378.87</v>
      </c>
      <c r="E132" s="1">
        <v>100.07</v>
      </c>
    </row>
    <row r="133" spans="1:5" ht="15">
      <c r="A133" s="70"/>
      <c r="B133" s="71"/>
      <c r="C133" s="71"/>
      <c r="D133" s="28"/>
      <c r="E133" s="28"/>
    </row>
    <row r="134" ht="15">
      <c r="A134" s="91" t="s">
        <v>173</v>
      </c>
    </row>
    <row r="135" ht="15">
      <c r="A135" s="91" t="s">
        <v>174</v>
      </c>
    </row>
    <row r="136" ht="15">
      <c r="A136" t="s">
        <v>176</v>
      </c>
    </row>
    <row r="137" ht="15">
      <c r="A137" s="91" t="s">
        <v>175</v>
      </c>
    </row>
    <row r="138" ht="15">
      <c r="A138" s="91" t="s">
        <v>177</v>
      </c>
    </row>
    <row r="139" ht="15">
      <c r="A139" s="91" t="s">
        <v>178</v>
      </c>
    </row>
    <row r="140" ht="15">
      <c r="A140" s="91"/>
    </row>
    <row r="141" spans="1:5" ht="15">
      <c r="A141" s="22" t="s">
        <v>36</v>
      </c>
      <c r="B141" s="57" t="s">
        <v>0</v>
      </c>
      <c r="C141" s="56" t="s">
        <v>84</v>
      </c>
      <c r="D141" s="56" t="s">
        <v>85</v>
      </c>
      <c r="E141" s="56" t="s">
        <v>86</v>
      </c>
    </row>
    <row r="142" spans="1:5" ht="15">
      <c r="A142" s="22" t="s">
        <v>37</v>
      </c>
      <c r="B142" s="59" t="s">
        <v>138</v>
      </c>
      <c r="C142" s="58" t="s">
        <v>138</v>
      </c>
      <c r="D142" s="58" t="s">
        <v>138</v>
      </c>
      <c r="E142" s="58" t="s">
        <v>93</v>
      </c>
    </row>
    <row r="143" spans="1:5" ht="15">
      <c r="A143" s="18" t="s">
        <v>17</v>
      </c>
      <c r="B143" s="19">
        <v>600</v>
      </c>
      <c r="C143" s="20">
        <v>600</v>
      </c>
      <c r="D143" s="19">
        <v>0</v>
      </c>
      <c r="E143" s="19">
        <v>0</v>
      </c>
    </row>
    <row r="144" spans="1:5" ht="15">
      <c r="A144" s="22" t="s">
        <v>87</v>
      </c>
      <c r="B144" s="19">
        <f>SUM(B143:B143)</f>
        <v>600</v>
      </c>
      <c r="C144" s="20">
        <f>SUM(C143:C143)</f>
        <v>600</v>
      </c>
      <c r="D144" s="5">
        <f>SUM(D143:D143)</f>
        <v>0</v>
      </c>
      <c r="E144" s="34">
        <v>0</v>
      </c>
    </row>
    <row r="145" spans="1:5" ht="15">
      <c r="A145" s="70"/>
      <c r="B145" s="71"/>
      <c r="C145" s="71"/>
      <c r="D145" s="72"/>
      <c r="E145" s="28"/>
    </row>
    <row r="146" spans="1:5" ht="15">
      <c r="A146" s="101" t="s">
        <v>179</v>
      </c>
      <c r="B146" s="102"/>
      <c r="C146" s="102"/>
      <c r="D146" s="102"/>
      <c r="E146" s="103"/>
    </row>
    <row r="147" spans="1:5" ht="15">
      <c r="A147" s="91"/>
      <c r="B147" s="71"/>
      <c r="C147" s="71"/>
      <c r="D147" s="71"/>
      <c r="E147" s="100"/>
    </row>
    <row r="148" spans="1:5" ht="15">
      <c r="A148" s="25"/>
      <c r="B148" s="57" t="s">
        <v>0</v>
      </c>
      <c r="C148" s="56" t="s">
        <v>84</v>
      </c>
      <c r="D148" s="56" t="s">
        <v>85</v>
      </c>
      <c r="E148" s="56" t="s">
        <v>86</v>
      </c>
    </row>
    <row r="149" spans="1:5" ht="15">
      <c r="A149" s="22" t="s">
        <v>39</v>
      </c>
      <c r="B149" s="59" t="s">
        <v>138</v>
      </c>
      <c r="C149" s="58" t="s">
        <v>138</v>
      </c>
      <c r="D149" s="58" t="s">
        <v>138</v>
      </c>
      <c r="E149" s="58" t="s">
        <v>93</v>
      </c>
    </row>
    <row r="150" spans="1:5" ht="15">
      <c r="A150" s="22" t="s">
        <v>40</v>
      </c>
      <c r="B150" s="19"/>
      <c r="C150" s="20"/>
      <c r="D150" s="1"/>
      <c r="E150" s="1"/>
    </row>
    <row r="151" spans="1:5" ht="15">
      <c r="A151" s="18" t="s">
        <v>17</v>
      </c>
      <c r="B151" s="20">
        <v>7560</v>
      </c>
      <c r="C151" s="20">
        <v>7560</v>
      </c>
      <c r="D151" s="19">
        <v>6521.85</v>
      </c>
      <c r="E151" s="19">
        <v>86.27</v>
      </c>
    </row>
    <row r="152" spans="1:5" ht="15">
      <c r="A152" s="22" t="s">
        <v>87</v>
      </c>
      <c r="B152" s="19">
        <f>SUM(B151)</f>
        <v>7560</v>
      </c>
      <c r="C152" s="20">
        <f>SUM(C151)</f>
        <v>7560</v>
      </c>
      <c r="D152" s="5">
        <f>SUM(D151)</f>
        <v>6521.85</v>
      </c>
      <c r="E152" s="1">
        <v>86.27</v>
      </c>
    </row>
    <row r="153" spans="1:13" ht="15">
      <c r="A153" s="70"/>
      <c r="B153" s="71"/>
      <c r="C153" s="71"/>
      <c r="D153" s="72"/>
      <c r="E153" s="28"/>
      <c r="I153" s="91"/>
      <c r="J153" s="71"/>
      <c r="K153" s="71"/>
      <c r="L153" s="71"/>
      <c r="M153" s="28"/>
    </row>
    <row r="154" spans="1:13" ht="15">
      <c r="A154" s="91" t="s">
        <v>117</v>
      </c>
      <c r="B154" s="71"/>
      <c r="C154" s="71"/>
      <c r="D154" s="71"/>
      <c r="E154" s="28"/>
      <c r="K154" s="71"/>
      <c r="L154" s="71"/>
      <c r="M154" s="28"/>
    </row>
    <row r="155" spans="1:13" ht="15">
      <c r="A155" s="91" t="s">
        <v>180</v>
      </c>
      <c r="B155" s="71"/>
      <c r="C155" s="71"/>
      <c r="D155" s="71"/>
      <c r="E155" s="28"/>
      <c r="K155" s="71"/>
      <c r="L155" s="71"/>
      <c r="M155" s="28"/>
    </row>
    <row r="156" spans="1:13" ht="15">
      <c r="A156" s="91" t="s">
        <v>181</v>
      </c>
      <c r="B156" s="71"/>
      <c r="C156" s="71"/>
      <c r="D156" s="71"/>
      <c r="E156" s="28"/>
      <c r="K156" s="71"/>
      <c r="L156" s="71"/>
      <c r="M156" s="28"/>
    </row>
    <row r="157" spans="1:13" ht="15">
      <c r="A157" s="91"/>
      <c r="B157" s="71"/>
      <c r="C157" s="71"/>
      <c r="D157" s="71"/>
      <c r="E157" s="28"/>
      <c r="K157" s="71"/>
      <c r="L157" s="71"/>
      <c r="M157" s="28"/>
    </row>
    <row r="158" spans="1:13" ht="15">
      <c r="A158" s="91"/>
      <c r="B158" s="71"/>
      <c r="C158" s="71"/>
      <c r="D158" s="71"/>
      <c r="E158" s="28"/>
      <c r="K158" s="71"/>
      <c r="L158" s="71"/>
      <c r="M158" s="28"/>
    </row>
    <row r="159" spans="1:13" ht="15">
      <c r="A159" s="91"/>
      <c r="B159" s="71"/>
      <c r="C159" s="71"/>
      <c r="D159" s="71"/>
      <c r="E159" s="28"/>
      <c r="K159" s="71"/>
      <c r="L159" s="71"/>
      <c r="M159" s="28"/>
    </row>
    <row r="160" spans="1:13" ht="15">
      <c r="A160" s="91"/>
      <c r="B160" s="71"/>
      <c r="C160" s="71"/>
      <c r="D160" s="71"/>
      <c r="E160" s="28"/>
      <c r="K160" s="71"/>
      <c r="L160" s="71"/>
      <c r="M160" s="28"/>
    </row>
    <row r="161" spans="1:5" ht="15">
      <c r="A161" s="91"/>
      <c r="B161" s="71"/>
      <c r="C161" s="71"/>
      <c r="D161" s="71"/>
      <c r="E161" s="28"/>
    </row>
    <row r="162" spans="1:5" ht="15">
      <c r="A162" s="22"/>
      <c r="B162" s="57" t="s">
        <v>0</v>
      </c>
      <c r="C162" s="56" t="s">
        <v>84</v>
      </c>
      <c r="D162" s="56" t="s">
        <v>85</v>
      </c>
      <c r="E162" s="56" t="s">
        <v>86</v>
      </c>
    </row>
    <row r="163" spans="1:5" ht="15">
      <c r="A163" s="22" t="s">
        <v>43</v>
      </c>
      <c r="B163" s="59" t="s">
        <v>138</v>
      </c>
      <c r="C163" s="58" t="s">
        <v>138</v>
      </c>
      <c r="D163" s="58" t="s">
        <v>138</v>
      </c>
      <c r="E163" s="58" t="s">
        <v>93</v>
      </c>
    </row>
    <row r="164" spans="1:5" ht="15">
      <c r="A164" s="22" t="s">
        <v>44</v>
      </c>
      <c r="B164" s="19"/>
      <c r="C164" s="20"/>
      <c r="D164" s="1"/>
      <c r="E164" s="1"/>
    </row>
    <row r="165" spans="1:5" ht="15">
      <c r="A165" s="18" t="s">
        <v>17</v>
      </c>
      <c r="B165" s="20">
        <v>7750</v>
      </c>
      <c r="C165" s="20">
        <v>7750</v>
      </c>
      <c r="D165" s="19">
        <v>5858.55</v>
      </c>
      <c r="E165" s="19">
        <v>75.59</v>
      </c>
    </row>
    <row r="166" spans="1:5" ht="15">
      <c r="A166" s="22" t="s">
        <v>87</v>
      </c>
      <c r="B166" s="19">
        <f>SUM(B165)</f>
        <v>7750</v>
      </c>
      <c r="C166" s="20">
        <f>SUM(C165)</f>
        <v>7750</v>
      </c>
      <c r="D166" s="5">
        <f>SUM(D165)</f>
        <v>5858.55</v>
      </c>
      <c r="E166" s="1">
        <v>75.59</v>
      </c>
    </row>
    <row r="167" spans="1:5" ht="15">
      <c r="A167" s="70"/>
      <c r="B167" s="71"/>
      <c r="C167" s="71"/>
      <c r="D167" s="72"/>
      <c r="E167" s="28"/>
    </row>
    <row r="168" spans="1:5" ht="15">
      <c r="A168" s="91" t="s">
        <v>182</v>
      </c>
      <c r="B168" s="99"/>
      <c r="C168" s="99"/>
      <c r="D168" s="99"/>
      <c r="E168" s="105"/>
    </row>
    <row r="169" spans="1:5" ht="15">
      <c r="A169" s="91"/>
      <c r="B169" s="99"/>
      <c r="C169" s="99"/>
      <c r="D169" s="99"/>
      <c r="E169" s="105"/>
    </row>
    <row r="170" spans="1:5" ht="15">
      <c r="A170" s="91"/>
      <c r="B170" s="99"/>
      <c r="C170" s="99"/>
      <c r="D170" s="99"/>
      <c r="E170" s="105"/>
    </row>
    <row r="171" spans="1:5" ht="15">
      <c r="A171" s="25"/>
      <c r="B171" s="57" t="s">
        <v>0</v>
      </c>
      <c r="C171" s="56" t="s">
        <v>84</v>
      </c>
      <c r="D171" s="56" t="s">
        <v>85</v>
      </c>
      <c r="E171" s="56" t="s">
        <v>86</v>
      </c>
    </row>
    <row r="172" spans="1:5" ht="15">
      <c r="A172" s="22" t="s">
        <v>45</v>
      </c>
      <c r="B172" s="59" t="s">
        <v>138</v>
      </c>
      <c r="C172" s="58" t="s">
        <v>138</v>
      </c>
      <c r="D172" s="58" t="s">
        <v>138</v>
      </c>
      <c r="E172" s="58" t="s">
        <v>93</v>
      </c>
    </row>
    <row r="173" spans="1:5" ht="15">
      <c r="A173" s="22" t="s">
        <v>46</v>
      </c>
      <c r="B173" s="19"/>
      <c r="C173" s="20"/>
      <c r="D173" s="1"/>
      <c r="E173" s="1"/>
    </row>
    <row r="174" spans="1:5" ht="15">
      <c r="A174" s="18" t="s">
        <v>17</v>
      </c>
      <c r="B174" s="19">
        <v>1800</v>
      </c>
      <c r="C174" s="20">
        <v>2100</v>
      </c>
      <c r="D174" s="19">
        <v>1802.34</v>
      </c>
      <c r="E174" s="19">
        <v>85.83</v>
      </c>
    </row>
    <row r="175" spans="1:5" ht="15">
      <c r="A175" s="22" t="s">
        <v>87</v>
      </c>
      <c r="B175" s="19">
        <f>SUM(B174)</f>
        <v>1800</v>
      </c>
      <c r="C175" s="20">
        <f>SUM(C174)</f>
        <v>2100</v>
      </c>
      <c r="D175" s="5">
        <f>SUM(D174)</f>
        <v>1802.34</v>
      </c>
      <c r="E175" s="1">
        <v>85.83</v>
      </c>
    </row>
    <row r="176" spans="1:5" ht="15">
      <c r="A176" s="70"/>
      <c r="B176" s="71"/>
      <c r="C176" s="71"/>
      <c r="D176" s="72"/>
      <c r="E176" s="28"/>
    </row>
    <row r="177" spans="1:5" ht="15">
      <c r="A177" s="91" t="s">
        <v>183</v>
      </c>
      <c r="B177" s="99"/>
      <c r="C177" s="99"/>
      <c r="D177" s="99"/>
      <c r="E177" s="105"/>
    </row>
    <row r="178" spans="1:5" ht="15">
      <c r="A178" s="91" t="s">
        <v>118</v>
      </c>
      <c r="B178" s="99"/>
      <c r="C178" s="99"/>
      <c r="D178" s="99"/>
      <c r="E178" s="105"/>
    </row>
    <row r="179" spans="1:5" ht="15">
      <c r="A179" s="91" t="s">
        <v>184</v>
      </c>
      <c r="B179" s="99"/>
      <c r="C179" s="99"/>
      <c r="D179" s="99"/>
      <c r="E179" s="105"/>
    </row>
    <row r="180" spans="1:5" ht="15">
      <c r="A180" s="91"/>
      <c r="B180" s="99"/>
      <c r="C180" s="99"/>
      <c r="D180" s="99"/>
      <c r="E180" s="105"/>
    </row>
    <row r="181" spans="1:5" ht="15">
      <c r="A181" s="91"/>
      <c r="B181" s="99"/>
      <c r="C181" s="99"/>
      <c r="D181" s="99"/>
      <c r="E181" s="105"/>
    </row>
    <row r="182" spans="1:5" ht="15">
      <c r="A182" s="91"/>
      <c r="B182" s="99"/>
      <c r="C182" s="99"/>
      <c r="D182" s="99"/>
      <c r="E182" s="105"/>
    </row>
    <row r="183" spans="1:5" ht="15">
      <c r="A183" s="22" t="s">
        <v>47</v>
      </c>
      <c r="B183" s="57" t="s">
        <v>0</v>
      </c>
      <c r="C183" s="56" t="s">
        <v>84</v>
      </c>
      <c r="D183" s="56" t="s">
        <v>85</v>
      </c>
      <c r="E183" s="56" t="s">
        <v>86</v>
      </c>
    </row>
    <row r="184" spans="1:5" ht="15">
      <c r="A184" s="22" t="s">
        <v>48</v>
      </c>
      <c r="B184" s="59" t="s">
        <v>138</v>
      </c>
      <c r="C184" s="58" t="s">
        <v>138</v>
      </c>
      <c r="D184" s="58" t="s">
        <v>138</v>
      </c>
      <c r="E184" s="58" t="s">
        <v>93</v>
      </c>
    </row>
    <row r="185" spans="1:5" ht="15">
      <c r="A185" s="18" t="s">
        <v>17</v>
      </c>
      <c r="B185" s="20">
        <v>5240</v>
      </c>
      <c r="C185" s="20">
        <v>5240</v>
      </c>
      <c r="D185" s="19">
        <v>4796.83</v>
      </c>
      <c r="E185" s="19">
        <v>91.54</v>
      </c>
    </row>
    <row r="186" spans="1:5" ht="15">
      <c r="A186" s="18" t="s">
        <v>18</v>
      </c>
      <c r="B186" s="20">
        <v>14000</v>
      </c>
      <c r="C186" s="20">
        <v>14000</v>
      </c>
      <c r="D186" s="19">
        <v>14000</v>
      </c>
      <c r="E186" s="19">
        <v>100</v>
      </c>
    </row>
    <row r="187" spans="1:5" ht="15">
      <c r="A187" s="22" t="s">
        <v>87</v>
      </c>
      <c r="B187" s="133">
        <f>SUM(B185:B186)</f>
        <v>19240</v>
      </c>
      <c r="C187" s="20">
        <f>SUM(C185:C186)</f>
        <v>19240</v>
      </c>
      <c r="D187" s="5">
        <f>SUM(D185:D186)</f>
        <v>18796.83</v>
      </c>
      <c r="E187" s="34">
        <v>97.7</v>
      </c>
    </row>
    <row r="188" spans="2:5" ht="15">
      <c r="B188" s="71"/>
      <c r="C188" s="71"/>
      <c r="D188" s="72"/>
      <c r="E188" s="28"/>
    </row>
    <row r="189" spans="1:5" ht="15">
      <c r="A189" s="91" t="s">
        <v>187</v>
      </c>
      <c r="B189" s="99"/>
      <c r="C189" s="99"/>
      <c r="D189" s="99"/>
      <c r="E189" s="105"/>
    </row>
    <row r="190" spans="1:5" ht="15">
      <c r="A190" s="91" t="s">
        <v>188</v>
      </c>
      <c r="B190" s="99"/>
      <c r="C190" s="99"/>
      <c r="D190" s="99"/>
      <c r="E190" s="105"/>
    </row>
    <row r="191" spans="1:5" ht="15">
      <c r="A191" s="91" t="s">
        <v>189</v>
      </c>
      <c r="B191" s="99"/>
      <c r="C191" s="99"/>
      <c r="D191" s="99"/>
      <c r="E191" s="105"/>
    </row>
    <row r="192" spans="1:5" ht="15">
      <c r="A192" s="91" t="s">
        <v>185</v>
      </c>
      <c r="B192" s="99"/>
      <c r="C192" s="99"/>
      <c r="D192" s="99"/>
      <c r="E192" s="105"/>
    </row>
    <row r="193" ht="15">
      <c r="A193" s="91" t="s">
        <v>186</v>
      </c>
    </row>
    <row r="194" ht="15">
      <c r="A194" s="91"/>
    </row>
    <row r="195" spans="1:5" ht="15">
      <c r="A195" s="22"/>
      <c r="B195" s="57" t="s">
        <v>0</v>
      </c>
      <c r="C195" s="56" t="s">
        <v>84</v>
      </c>
      <c r="D195" s="56" t="s">
        <v>85</v>
      </c>
      <c r="E195" s="56" t="s">
        <v>86</v>
      </c>
    </row>
    <row r="196" spans="1:5" ht="15">
      <c r="A196" s="22"/>
      <c r="B196" s="59" t="s">
        <v>138</v>
      </c>
      <c r="C196" s="58" t="s">
        <v>138</v>
      </c>
      <c r="D196" s="58" t="s">
        <v>138</v>
      </c>
      <c r="E196" s="58" t="s">
        <v>94</v>
      </c>
    </row>
    <row r="197" ht="15">
      <c r="A197" s="22" t="s">
        <v>50</v>
      </c>
    </row>
    <row r="198" spans="1:5" ht="15">
      <c r="A198" s="26" t="s">
        <v>16</v>
      </c>
      <c r="B198" s="20">
        <v>585</v>
      </c>
      <c r="C198" s="20">
        <v>585</v>
      </c>
      <c r="D198" s="19">
        <v>0</v>
      </c>
      <c r="E198" s="19">
        <v>0</v>
      </c>
    </row>
    <row r="199" spans="1:5" ht="15">
      <c r="A199" s="25" t="s">
        <v>38</v>
      </c>
      <c r="B199" s="20">
        <v>206</v>
      </c>
      <c r="C199" s="20">
        <v>206</v>
      </c>
      <c r="D199" s="19">
        <v>0</v>
      </c>
      <c r="E199" s="19">
        <v>0</v>
      </c>
    </row>
    <row r="200" spans="1:5" ht="15">
      <c r="A200" s="25" t="s">
        <v>17</v>
      </c>
      <c r="B200" s="20">
        <v>38260</v>
      </c>
      <c r="C200" s="20">
        <v>40580</v>
      </c>
      <c r="D200" s="19">
        <v>39900.52</v>
      </c>
      <c r="E200" s="19">
        <v>98.33</v>
      </c>
    </row>
    <row r="201" spans="1:5" ht="15">
      <c r="A201" s="18" t="s">
        <v>18</v>
      </c>
      <c r="B201" s="20">
        <v>1000</v>
      </c>
      <c r="C201" s="20">
        <v>1000</v>
      </c>
      <c r="D201" s="19">
        <v>0</v>
      </c>
      <c r="E201" s="19">
        <v>0</v>
      </c>
    </row>
    <row r="202" spans="1:5" ht="15">
      <c r="A202" s="22" t="s">
        <v>87</v>
      </c>
      <c r="B202" s="133">
        <f>SUM(B198:B201)</f>
        <v>40051</v>
      </c>
      <c r="C202" s="20">
        <f>SUM(C198:C201)</f>
        <v>42371</v>
      </c>
      <c r="D202" s="5">
        <f>SUM(D198:D201)</f>
        <v>39900.52</v>
      </c>
      <c r="E202" s="19">
        <v>94.17</v>
      </c>
    </row>
    <row r="203" spans="1:5" ht="15">
      <c r="A203" s="70"/>
      <c r="B203" s="71"/>
      <c r="C203" s="71"/>
      <c r="D203" s="72"/>
      <c r="E203" s="71"/>
    </row>
    <row r="204" spans="1:5" ht="15">
      <c r="A204" s="91" t="s">
        <v>190</v>
      </c>
      <c r="B204" s="99"/>
      <c r="C204" s="99"/>
      <c r="D204" s="99"/>
      <c r="E204" s="105"/>
    </row>
    <row r="205" spans="1:5" ht="15">
      <c r="A205" s="91" t="s">
        <v>191</v>
      </c>
      <c r="B205" s="99"/>
      <c r="C205" s="99"/>
      <c r="D205" s="99"/>
      <c r="E205" s="105"/>
    </row>
    <row r="206" spans="1:5" ht="15">
      <c r="A206" s="91" t="s">
        <v>192</v>
      </c>
      <c r="B206" s="99"/>
      <c r="C206" s="99"/>
      <c r="D206" s="99"/>
      <c r="E206" s="105"/>
    </row>
    <row r="207" spans="1:5" ht="15">
      <c r="A207" s="91" t="s">
        <v>194</v>
      </c>
      <c r="B207" s="99"/>
      <c r="C207" s="99"/>
      <c r="D207" s="99"/>
      <c r="E207" s="105"/>
    </row>
    <row r="208" spans="1:5" ht="15">
      <c r="A208" s="91" t="s">
        <v>195</v>
      </c>
      <c r="B208" s="99"/>
      <c r="C208" s="99"/>
      <c r="D208" s="99"/>
      <c r="E208" s="105"/>
    </row>
    <row r="209" spans="1:5" ht="15">
      <c r="A209" s="91" t="s">
        <v>196</v>
      </c>
      <c r="B209" s="99"/>
      <c r="C209" s="99"/>
      <c r="D209" s="99"/>
      <c r="E209" s="105"/>
    </row>
    <row r="210" spans="1:5" ht="15">
      <c r="A210" s="91"/>
      <c r="B210" s="99"/>
      <c r="C210" s="99"/>
      <c r="D210" s="99"/>
      <c r="E210" s="105"/>
    </row>
    <row r="211" spans="1:5" ht="15">
      <c r="A211" s="22"/>
      <c r="B211" s="57" t="s">
        <v>0</v>
      </c>
      <c r="C211" s="56" t="s">
        <v>84</v>
      </c>
      <c r="D211" s="56" t="s">
        <v>85</v>
      </c>
      <c r="E211" s="56" t="s">
        <v>86</v>
      </c>
    </row>
    <row r="212" spans="1:5" ht="15">
      <c r="A212" s="22" t="s">
        <v>51</v>
      </c>
      <c r="B212" s="59" t="s">
        <v>138</v>
      </c>
      <c r="C212" s="58" t="s">
        <v>138</v>
      </c>
      <c r="D212" s="58" t="s">
        <v>138</v>
      </c>
      <c r="E212" s="58" t="s">
        <v>94</v>
      </c>
    </row>
    <row r="213" spans="1:5" ht="15">
      <c r="A213" s="22" t="s">
        <v>78</v>
      </c>
      <c r="B213" s="20"/>
      <c r="C213" s="20"/>
      <c r="D213" s="19"/>
      <c r="E213" s="19"/>
    </row>
    <row r="214" spans="1:5" ht="15">
      <c r="A214" s="25" t="s">
        <v>52</v>
      </c>
      <c r="B214" s="133">
        <v>3450</v>
      </c>
      <c r="C214" s="20">
        <v>3450</v>
      </c>
      <c r="D214" s="5">
        <v>1720.35</v>
      </c>
      <c r="E214" s="1">
        <v>40.87</v>
      </c>
    </row>
    <row r="215" spans="1:5" ht="15">
      <c r="A215" s="22" t="s">
        <v>87</v>
      </c>
      <c r="B215" s="19">
        <f>SUM(B214)</f>
        <v>3450</v>
      </c>
      <c r="C215" s="20">
        <f>SUM(C214)</f>
        <v>3450</v>
      </c>
      <c r="D215" s="5">
        <f>SUM(D214)</f>
        <v>1720.35</v>
      </c>
      <c r="E215" s="1">
        <v>40.87</v>
      </c>
    </row>
    <row r="216" spans="1:5" ht="15">
      <c r="A216" s="70"/>
      <c r="B216" s="71"/>
      <c r="C216" s="71"/>
      <c r="D216" s="28"/>
      <c r="E216" s="28"/>
    </row>
    <row r="217" spans="1:5" ht="15">
      <c r="A217" s="91" t="s">
        <v>198</v>
      </c>
      <c r="B217" s="99"/>
      <c r="C217" s="99"/>
      <c r="D217" s="99"/>
      <c r="E217" s="105"/>
    </row>
    <row r="218" spans="1:5" ht="15">
      <c r="A218" s="91" t="s">
        <v>119</v>
      </c>
      <c r="B218" s="99"/>
      <c r="C218" s="99"/>
      <c r="D218" s="99"/>
      <c r="E218" s="105"/>
    </row>
    <row r="219" spans="1:5" ht="15">
      <c r="A219" s="106" t="s">
        <v>197</v>
      </c>
      <c r="B219" s="99"/>
      <c r="C219" s="99"/>
      <c r="D219" s="99"/>
      <c r="E219" s="105"/>
    </row>
    <row r="220" spans="1:5" ht="15">
      <c r="A220" s="106"/>
      <c r="B220" s="99"/>
      <c r="C220" s="99"/>
      <c r="D220" s="99"/>
      <c r="E220" s="105"/>
    </row>
    <row r="221" spans="1:5" ht="15">
      <c r="A221" s="22"/>
      <c r="B221" s="57" t="s">
        <v>0</v>
      </c>
      <c r="C221" s="56" t="s">
        <v>84</v>
      </c>
      <c r="D221" s="56" t="s">
        <v>85</v>
      </c>
      <c r="E221" s="56" t="s">
        <v>86</v>
      </c>
    </row>
    <row r="222" spans="1:5" ht="15">
      <c r="A222" s="22" t="s">
        <v>53</v>
      </c>
      <c r="B222" s="59" t="s">
        <v>138</v>
      </c>
      <c r="C222" s="58" t="s">
        <v>138</v>
      </c>
      <c r="D222" s="58" t="s">
        <v>138</v>
      </c>
      <c r="E222" s="58" t="s">
        <v>94</v>
      </c>
    </row>
    <row r="223" spans="1:5" ht="15">
      <c r="A223" s="22" t="s">
        <v>54</v>
      </c>
      <c r="B223" s="20"/>
      <c r="C223" s="20"/>
      <c r="D223" s="19"/>
      <c r="E223" s="19"/>
    </row>
    <row r="224" spans="1:5" ht="15">
      <c r="A224" s="25" t="s">
        <v>17</v>
      </c>
      <c r="B224" s="20">
        <v>12555</v>
      </c>
      <c r="C224" s="20">
        <v>11255</v>
      </c>
      <c r="D224" s="19">
        <v>2573.96</v>
      </c>
      <c r="E224" s="19">
        <v>22.87</v>
      </c>
    </row>
    <row r="225" spans="1:5" ht="15">
      <c r="A225" s="25" t="s">
        <v>18</v>
      </c>
      <c r="B225" s="133">
        <v>7000</v>
      </c>
      <c r="C225" s="20">
        <v>8300</v>
      </c>
      <c r="D225" s="5">
        <v>8294.65</v>
      </c>
      <c r="E225" s="1">
        <v>78.23</v>
      </c>
    </row>
    <row r="226" spans="1:5" ht="15">
      <c r="A226" s="22" t="s">
        <v>87</v>
      </c>
      <c r="B226" s="19">
        <f>SUM(B224:B225)</f>
        <v>19555</v>
      </c>
      <c r="C226" s="20">
        <f>SUM(C224:C225)</f>
        <v>19555</v>
      </c>
      <c r="D226" s="5">
        <f>SUM(D224:D225)</f>
        <v>10868.61</v>
      </c>
      <c r="E226" s="1">
        <v>55.58</v>
      </c>
    </row>
    <row r="227" spans="1:5" ht="15">
      <c r="A227" s="70"/>
      <c r="B227" s="71"/>
      <c r="C227" s="71"/>
      <c r="D227" s="28"/>
      <c r="E227" s="28"/>
    </row>
    <row r="228" spans="1:5" ht="15">
      <c r="A228" s="91" t="s">
        <v>199</v>
      </c>
      <c r="B228" s="99"/>
      <c r="C228" s="99"/>
      <c r="D228" s="99"/>
      <c r="E228" s="105"/>
    </row>
    <row r="229" spans="1:5" ht="15">
      <c r="A229" s="91" t="s">
        <v>201</v>
      </c>
      <c r="B229" s="99"/>
      <c r="C229" s="99"/>
      <c r="D229" s="99"/>
      <c r="E229" s="105"/>
    </row>
    <row r="230" spans="1:5" ht="15">
      <c r="A230" s="91" t="s">
        <v>120</v>
      </c>
      <c r="B230" s="99"/>
      <c r="C230" s="99"/>
      <c r="D230" s="99"/>
      <c r="E230" s="105"/>
    </row>
    <row r="231" spans="1:5" ht="15">
      <c r="A231" s="91" t="s">
        <v>200</v>
      </c>
      <c r="B231" s="99"/>
      <c r="C231" s="99"/>
      <c r="D231" s="99"/>
      <c r="E231" s="105"/>
    </row>
    <row r="232" spans="1:5" ht="15">
      <c r="A232" s="91" t="s">
        <v>121</v>
      </c>
      <c r="B232" s="99"/>
      <c r="C232" s="99"/>
      <c r="D232" s="99"/>
      <c r="E232" s="105"/>
    </row>
    <row r="233" spans="1:5" ht="15">
      <c r="A233" s="91" t="s">
        <v>202</v>
      </c>
      <c r="B233" s="99"/>
      <c r="C233" s="99"/>
      <c r="D233" s="99"/>
      <c r="E233" s="105"/>
    </row>
    <row r="234" spans="1:5" ht="15">
      <c r="A234" s="91"/>
      <c r="B234" s="99"/>
      <c r="C234" s="99"/>
      <c r="D234" s="99"/>
      <c r="E234" s="105"/>
    </row>
    <row r="235" ht="15">
      <c r="A235" s="70"/>
    </row>
    <row r="236" spans="1:5" ht="15">
      <c r="A236" s="22" t="s">
        <v>55</v>
      </c>
      <c r="B236" s="57" t="s">
        <v>0</v>
      </c>
      <c r="C236" s="56" t="s">
        <v>84</v>
      </c>
      <c r="D236" s="56" t="s">
        <v>85</v>
      </c>
      <c r="E236" s="56" t="s">
        <v>86</v>
      </c>
    </row>
    <row r="237" spans="1:5" ht="15">
      <c r="A237" s="22" t="s">
        <v>56</v>
      </c>
      <c r="B237" s="59" t="s">
        <v>138</v>
      </c>
      <c r="C237" s="58" t="s">
        <v>138</v>
      </c>
      <c r="D237" s="58" t="s">
        <v>138</v>
      </c>
      <c r="E237" s="58" t="s">
        <v>94</v>
      </c>
    </row>
    <row r="238" ht="15">
      <c r="A238" s="22" t="s">
        <v>57</v>
      </c>
    </row>
    <row r="239" spans="1:5" ht="15">
      <c r="A239" s="18" t="s">
        <v>17</v>
      </c>
      <c r="B239" s="20">
        <v>300</v>
      </c>
      <c r="C239" s="20">
        <v>300</v>
      </c>
      <c r="D239" s="19">
        <v>242.3</v>
      </c>
      <c r="E239" s="19">
        <v>80.77</v>
      </c>
    </row>
    <row r="240" spans="1:5" ht="15">
      <c r="A240" s="22" t="s">
        <v>87</v>
      </c>
      <c r="B240" s="133">
        <f>SUM(B239)</f>
        <v>300</v>
      </c>
      <c r="C240" s="20">
        <f>SUM(C239)</f>
        <v>300</v>
      </c>
      <c r="D240" s="5">
        <f>SUM(D239)</f>
        <v>242.3</v>
      </c>
      <c r="E240" s="1">
        <v>80.77</v>
      </c>
    </row>
    <row r="241" spans="1:5" ht="15">
      <c r="A241" s="91" t="s">
        <v>122</v>
      </c>
      <c r="B241" s="99"/>
      <c r="C241" s="99"/>
      <c r="D241" s="99"/>
      <c r="E241" s="105"/>
    </row>
    <row r="242" spans="1:5" ht="15">
      <c r="A242" s="107" t="s">
        <v>123</v>
      </c>
      <c r="B242" s="108"/>
      <c r="C242" s="108"/>
      <c r="D242" s="108"/>
      <c r="E242" s="109"/>
    </row>
    <row r="243" spans="1:5" ht="15">
      <c r="A243" s="107"/>
      <c r="B243" s="108"/>
      <c r="C243" s="108"/>
      <c r="D243" s="108"/>
      <c r="E243" s="109"/>
    </row>
    <row r="244" spans="1:5" ht="15">
      <c r="A244" s="22"/>
      <c r="B244" s="57" t="s">
        <v>0</v>
      </c>
      <c r="C244" s="56" t="s">
        <v>84</v>
      </c>
      <c r="D244" s="56" t="s">
        <v>85</v>
      </c>
      <c r="E244" s="56" t="s">
        <v>86</v>
      </c>
    </row>
    <row r="245" spans="1:5" ht="15">
      <c r="A245" s="22" t="s">
        <v>58</v>
      </c>
      <c r="B245" s="59" t="s">
        <v>138</v>
      </c>
      <c r="C245" s="58" t="s">
        <v>138</v>
      </c>
      <c r="D245" s="58" t="s">
        <v>138</v>
      </c>
      <c r="E245" s="58" t="s">
        <v>94</v>
      </c>
    </row>
    <row r="246" spans="1:5" ht="15">
      <c r="A246" s="22" t="s">
        <v>59</v>
      </c>
      <c r="B246" s="19"/>
      <c r="C246" s="20"/>
      <c r="D246" s="1"/>
      <c r="E246" s="1"/>
    </row>
    <row r="247" spans="1:5" ht="15">
      <c r="A247" s="25" t="s">
        <v>16</v>
      </c>
      <c r="B247" s="20">
        <v>83052</v>
      </c>
      <c r="C247" s="20">
        <v>83052</v>
      </c>
      <c r="D247" s="19">
        <v>72981.27</v>
      </c>
      <c r="E247" s="19">
        <v>87.87</v>
      </c>
    </row>
    <row r="248" spans="1:5" ht="15">
      <c r="A248" s="25" t="s">
        <v>27</v>
      </c>
      <c r="B248" s="20">
        <v>29645</v>
      </c>
      <c r="C248" s="20">
        <v>29645</v>
      </c>
      <c r="D248" s="19">
        <v>25609.21</v>
      </c>
      <c r="E248" s="19">
        <v>86.39</v>
      </c>
    </row>
    <row r="249" spans="1:5" ht="15">
      <c r="A249" s="18" t="s">
        <v>17</v>
      </c>
      <c r="B249" s="20">
        <v>16405</v>
      </c>
      <c r="C249" s="20">
        <v>16405</v>
      </c>
      <c r="D249" s="19">
        <v>16359.74</v>
      </c>
      <c r="E249" s="19">
        <v>99.72</v>
      </c>
    </row>
    <row r="250" spans="1:5" ht="15">
      <c r="A250" s="18" t="s">
        <v>18</v>
      </c>
      <c r="B250" s="20">
        <v>450</v>
      </c>
      <c r="C250" s="20">
        <v>450</v>
      </c>
      <c r="D250" s="19">
        <v>1420.7</v>
      </c>
      <c r="E250" s="19">
        <v>315.71</v>
      </c>
    </row>
    <row r="251" spans="1:5" ht="15">
      <c r="A251" s="22" t="s">
        <v>87</v>
      </c>
      <c r="B251" s="133">
        <f>SUM(B247:B250)</f>
        <v>129552</v>
      </c>
      <c r="C251" s="20">
        <f>SUM(C247:C250)</f>
        <v>129552</v>
      </c>
      <c r="D251" s="5">
        <f>SUM(D247:D250)</f>
        <v>116370.92000000001</v>
      </c>
      <c r="E251" s="19">
        <v>89.83</v>
      </c>
    </row>
    <row r="252" spans="1:5" ht="15">
      <c r="A252" s="70"/>
      <c r="B252" s="147"/>
      <c r="C252" s="71"/>
      <c r="D252" s="72"/>
      <c r="E252" s="71"/>
    </row>
    <row r="253" spans="1:5" ht="15">
      <c r="A253" s="107" t="s">
        <v>203</v>
      </c>
      <c r="B253" s="108"/>
      <c r="C253" s="108"/>
      <c r="D253" s="108"/>
      <c r="E253" s="108"/>
    </row>
    <row r="254" spans="1:6" ht="15">
      <c r="A254" s="107" t="s">
        <v>205</v>
      </c>
      <c r="B254" s="108"/>
      <c r="C254" s="108"/>
      <c r="D254" s="108"/>
      <c r="E254" s="108"/>
      <c r="F254" s="110"/>
    </row>
    <row r="255" spans="1:6" ht="15">
      <c r="A255" s="107" t="s">
        <v>204</v>
      </c>
      <c r="B255" s="108"/>
      <c r="C255" s="108"/>
      <c r="D255" s="108"/>
      <c r="E255" s="108"/>
      <c r="F255" s="110"/>
    </row>
    <row r="256" spans="1:6" ht="15">
      <c r="A256" s="107" t="s">
        <v>206</v>
      </c>
      <c r="B256" s="108"/>
      <c r="C256" s="108"/>
      <c r="D256" s="108"/>
      <c r="E256" s="108"/>
      <c r="F256" s="110"/>
    </row>
    <row r="257" spans="1:6" ht="15">
      <c r="A257" s="107" t="s">
        <v>207</v>
      </c>
      <c r="B257" s="108"/>
      <c r="C257" s="108"/>
      <c r="D257" s="108"/>
      <c r="E257" s="108"/>
      <c r="F257" s="110"/>
    </row>
    <row r="258" spans="1:6" ht="15">
      <c r="A258" s="107" t="s">
        <v>124</v>
      </c>
      <c r="B258" s="108"/>
      <c r="C258" s="108"/>
      <c r="D258" s="108"/>
      <c r="E258" s="108"/>
      <c r="F258" s="110"/>
    </row>
    <row r="259" spans="1:6" ht="15">
      <c r="A259" s="107" t="s">
        <v>208</v>
      </c>
      <c r="B259" s="108"/>
      <c r="C259" s="108"/>
      <c r="D259" s="108"/>
      <c r="E259" s="108"/>
      <c r="F259" s="110"/>
    </row>
    <row r="260" spans="1:6" ht="15">
      <c r="A260" s="107" t="s">
        <v>209</v>
      </c>
      <c r="B260" s="108"/>
      <c r="C260" s="108"/>
      <c r="D260" s="108"/>
      <c r="E260" s="108"/>
      <c r="F260" s="110"/>
    </row>
    <row r="261" spans="1:6" ht="15">
      <c r="A261" s="107"/>
      <c r="B261" s="108"/>
      <c r="C261" s="108"/>
      <c r="D261" s="111"/>
      <c r="E261" s="109"/>
      <c r="F261" s="110"/>
    </row>
    <row r="262" spans="1:6" ht="15">
      <c r="A262" s="18"/>
      <c r="B262" s="57" t="s">
        <v>0</v>
      </c>
      <c r="C262" s="56" t="s">
        <v>84</v>
      </c>
      <c r="D262" s="56" t="s">
        <v>85</v>
      </c>
      <c r="E262" s="56" t="s">
        <v>86</v>
      </c>
      <c r="F262" s="110"/>
    </row>
    <row r="263" spans="1:5" ht="15">
      <c r="A263" s="22" t="s">
        <v>60</v>
      </c>
      <c r="B263" s="59" t="s">
        <v>138</v>
      </c>
      <c r="C263" s="58" t="s">
        <v>138</v>
      </c>
      <c r="D263" s="58" t="s">
        <v>138</v>
      </c>
      <c r="E263" s="58" t="s">
        <v>95</v>
      </c>
    </row>
    <row r="264" spans="1:5" ht="15">
      <c r="A264" s="22" t="s">
        <v>61</v>
      </c>
      <c r="B264" s="19"/>
      <c r="C264" s="20"/>
      <c r="D264" s="1"/>
      <c r="E264" s="1"/>
    </row>
    <row r="265" spans="1:5" ht="15">
      <c r="A265" s="18" t="s">
        <v>16</v>
      </c>
      <c r="B265" s="31">
        <v>98120</v>
      </c>
      <c r="C265" s="20">
        <v>98120</v>
      </c>
      <c r="D265" s="5">
        <v>100604.45</v>
      </c>
      <c r="E265" s="1">
        <v>102.53</v>
      </c>
    </row>
    <row r="266" spans="1:5" ht="15">
      <c r="A266" s="25" t="s">
        <v>27</v>
      </c>
      <c r="B266" s="31">
        <v>35262</v>
      </c>
      <c r="C266" s="20">
        <v>35262</v>
      </c>
      <c r="D266" s="5">
        <v>36938.69</v>
      </c>
      <c r="E266" s="1">
        <v>105.37</v>
      </c>
    </row>
    <row r="267" spans="1:5" ht="15">
      <c r="A267" s="18" t="s">
        <v>17</v>
      </c>
      <c r="B267" s="31">
        <v>28138</v>
      </c>
      <c r="C267" s="20">
        <v>37806</v>
      </c>
      <c r="D267" s="5">
        <v>36635.89</v>
      </c>
      <c r="E267" s="1">
        <v>97.02</v>
      </c>
    </row>
    <row r="268" spans="1:5" ht="15">
      <c r="A268" s="18" t="s">
        <v>18</v>
      </c>
      <c r="B268" s="31">
        <v>2035</v>
      </c>
      <c r="C268" s="20">
        <v>2035</v>
      </c>
      <c r="D268" s="5">
        <v>1680.25</v>
      </c>
      <c r="E268" s="1">
        <v>82.57</v>
      </c>
    </row>
    <row r="269" spans="1:5" ht="15">
      <c r="A269" s="22" t="s">
        <v>87</v>
      </c>
      <c r="B269" s="134">
        <f>SUM(B265:B268)</f>
        <v>163555</v>
      </c>
      <c r="C269" s="20">
        <f>SUM(C265:C268)</f>
        <v>173223</v>
      </c>
      <c r="D269" s="5">
        <f>SUM(D265:D268)</f>
        <v>175859.28000000003</v>
      </c>
      <c r="E269" s="1">
        <v>101.52</v>
      </c>
    </row>
    <row r="270" spans="1:5" ht="15">
      <c r="A270" s="22" t="s">
        <v>62</v>
      </c>
      <c r="B270" s="52"/>
      <c r="C270" s="27"/>
      <c r="D270" s="62"/>
      <c r="E270" s="1"/>
    </row>
    <row r="271" spans="1:5" ht="15">
      <c r="A271" s="22" t="s">
        <v>63</v>
      </c>
      <c r="B271" s="1"/>
      <c r="C271" s="1"/>
      <c r="D271" s="1"/>
      <c r="E271" s="1"/>
    </row>
    <row r="272" spans="1:5" ht="15">
      <c r="A272" s="18" t="s">
        <v>16</v>
      </c>
      <c r="B272" s="31">
        <v>201100</v>
      </c>
      <c r="C272" s="31">
        <v>213898</v>
      </c>
      <c r="D272" s="63">
        <v>205277.07</v>
      </c>
      <c r="E272" s="1">
        <v>95.97</v>
      </c>
    </row>
    <row r="273" spans="1:5" ht="15">
      <c r="A273" s="25" t="s">
        <v>27</v>
      </c>
      <c r="B273" s="31">
        <v>72543</v>
      </c>
      <c r="C273" s="31">
        <v>77016</v>
      </c>
      <c r="D273" s="63">
        <v>72821.57</v>
      </c>
      <c r="E273" s="1">
        <v>94.55</v>
      </c>
    </row>
    <row r="274" spans="1:5" ht="15">
      <c r="A274" s="18" t="s">
        <v>17</v>
      </c>
      <c r="B274" s="31">
        <v>50447</v>
      </c>
      <c r="C274" s="31">
        <v>49222</v>
      </c>
      <c r="D274" s="63">
        <v>43494.77</v>
      </c>
      <c r="E274" s="1">
        <v>88.36</v>
      </c>
    </row>
    <row r="275" spans="1:5" ht="15">
      <c r="A275" s="18" t="s">
        <v>18</v>
      </c>
      <c r="B275" s="31">
        <v>8655</v>
      </c>
      <c r="C275" s="31">
        <v>9307</v>
      </c>
      <c r="D275" s="63">
        <v>7986.7</v>
      </c>
      <c r="E275" s="1">
        <v>85.81</v>
      </c>
    </row>
    <row r="276" spans="1:5" ht="15">
      <c r="A276" s="22" t="s">
        <v>87</v>
      </c>
      <c r="B276" s="133">
        <f>SUM(B272:B275)</f>
        <v>332745</v>
      </c>
      <c r="C276" s="20">
        <f>SUM(C272:C275)</f>
        <v>349443</v>
      </c>
      <c r="D276" s="34">
        <f>SUM(D272:D275)</f>
        <v>329580.11000000004</v>
      </c>
      <c r="E276" s="1">
        <v>94.32</v>
      </c>
    </row>
    <row r="277" spans="1:5" ht="15">
      <c r="A277" s="70"/>
      <c r="B277" s="147"/>
      <c r="C277" s="71"/>
      <c r="D277" s="100"/>
      <c r="E277" s="28"/>
    </row>
    <row r="278" spans="1:5" ht="15">
      <c r="A278" s="112" t="s">
        <v>125</v>
      </c>
      <c r="B278" s="113"/>
      <c r="C278" s="113"/>
      <c r="D278" s="113"/>
      <c r="E278" s="114"/>
    </row>
    <row r="279" spans="1:8" ht="15">
      <c r="A279" s="112" t="s">
        <v>126</v>
      </c>
      <c r="B279" s="113"/>
      <c r="C279" s="113"/>
      <c r="D279" s="113"/>
      <c r="E279" s="114"/>
      <c r="F279" s="89"/>
      <c r="G279" s="89"/>
      <c r="H279" s="89"/>
    </row>
    <row r="280" spans="1:8" ht="15">
      <c r="A280" s="112" t="s">
        <v>210</v>
      </c>
      <c r="B280" s="113"/>
      <c r="C280" s="113"/>
      <c r="D280" s="113"/>
      <c r="E280" s="114"/>
      <c r="F280" s="89"/>
      <c r="G280" s="89"/>
      <c r="H280" s="89"/>
    </row>
    <row r="281" spans="1:8" ht="15">
      <c r="A281" s="112" t="s">
        <v>211</v>
      </c>
      <c r="B281" s="113"/>
      <c r="C281" s="113"/>
      <c r="D281" s="113"/>
      <c r="E281" s="114"/>
      <c r="F281" s="89"/>
      <c r="G281" s="89"/>
      <c r="H281" s="89"/>
    </row>
    <row r="282" spans="1:8" ht="15">
      <c r="A282" s="112" t="s">
        <v>215</v>
      </c>
      <c r="B282" s="113"/>
      <c r="C282" s="113"/>
      <c r="D282" s="113"/>
      <c r="E282" s="114"/>
      <c r="F282" s="89"/>
      <c r="G282" s="89"/>
      <c r="H282" s="89"/>
    </row>
    <row r="283" spans="1:8" ht="15">
      <c r="A283" s="112" t="s">
        <v>216</v>
      </c>
      <c r="B283" s="113"/>
      <c r="C283" s="113"/>
      <c r="D283" s="113"/>
      <c r="E283" s="114"/>
      <c r="F283" s="89"/>
      <c r="G283" s="89"/>
      <c r="H283" s="89"/>
    </row>
    <row r="284" spans="1:8" ht="15">
      <c r="A284" s="112" t="s">
        <v>212</v>
      </c>
      <c r="B284" s="89"/>
      <c r="C284" s="89"/>
      <c r="D284" s="89"/>
      <c r="E284" s="89"/>
      <c r="F284" s="89"/>
      <c r="G284" s="89"/>
      <c r="H284" s="89"/>
    </row>
    <row r="285" spans="1:8" ht="15">
      <c r="A285" s="112" t="s">
        <v>214</v>
      </c>
      <c r="B285" s="113"/>
      <c r="C285" s="113"/>
      <c r="D285" s="113"/>
      <c r="E285" s="114"/>
      <c r="F285" s="89"/>
      <c r="G285" s="89"/>
      <c r="H285" s="89"/>
    </row>
    <row r="286" spans="1:8" ht="15">
      <c r="A286" s="112" t="s">
        <v>213</v>
      </c>
      <c r="B286" s="113"/>
      <c r="C286" s="113"/>
      <c r="D286" s="113"/>
      <c r="E286" s="114"/>
      <c r="F286" s="89"/>
      <c r="G286" s="89"/>
      <c r="H286" s="89"/>
    </row>
    <row r="287" spans="1:8" ht="15">
      <c r="A287" s="112"/>
      <c r="B287" s="113"/>
      <c r="C287" s="113"/>
      <c r="D287" s="113"/>
      <c r="E287" s="114"/>
      <c r="F287" s="89"/>
      <c r="G287" s="89"/>
      <c r="H287" s="89"/>
    </row>
    <row r="288" spans="1:8" ht="15">
      <c r="A288" s="112"/>
      <c r="B288" s="113"/>
      <c r="C288" s="113"/>
      <c r="D288" s="113"/>
      <c r="E288" s="114"/>
      <c r="F288" s="89"/>
      <c r="G288" s="89"/>
      <c r="H288" s="89"/>
    </row>
    <row r="289" spans="1:8" ht="15">
      <c r="A289" s="112"/>
      <c r="B289" s="113"/>
      <c r="C289" s="113"/>
      <c r="D289" s="113"/>
      <c r="E289" s="114"/>
      <c r="F289" s="89"/>
      <c r="G289" s="89"/>
      <c r="H289" s="89"/>
    </row>
    <row r="290" spans="1:8" ht="15">
      <c r="A290" s="112"/>
      <c r="B290" s="113"/>
      <c r="C290" s="113"/>
      <c r="D290" s="113"/>
      <c r="E290" s="114"/>
      <c r="F290" s="89"/>
      <c r="G290" s="89"/>
      <c r="H290" s="89"/>
    </row>
    <row r="291" spans="1:8" ht="15">
      <c r="A291" s="112"/>
      <c r="B291" s="113"/>
      <c r="C291" s="113"/>
      <c r="D291" s="113"/>
      <c r="E291" s="114"/>
      <c r="F291" s="89"/>
      <c r="G291" s="89"/>
      <c r="H291" s="89"/>
    </row>
    <row r="292" spans="1:8" ht="15">
      <c r="A292" s="112"/>
      <c r="B292" s="113"/>
      <c r="C292" s="113"/>
      <c r="D292" s="113"/>
      <c r="E292" s="114"/>
      <c r="F292" s="89"/>
      <c r="G292" s="89"/>
      <c r="H292" s="89"/>
    </row>
    <row r="293" spans="1:8" ht="15">
      <c r="A293" s="112"/>
      <c r="B293" s="113"/>
      <c r="C293" s="113"/>
      <c r="D293" s="113"/>
      <c r="E293" s="114"/>
      <c r="F293" s="89"/>
      <c r="G293" s="89"/>
      <c r="H293" s="89"/>
    </row>
    <row r="294" spans="1:5" ht="15">
      <c r="A294" s="22"/>
      <c r="B294" s="57" t="s">
        <v>0</v>
      </c>
      <c r="C294" s="56" t="s">
        <v>84</v>
      </c>
      <c r="D294" s="56" t="s">
        <v>85</v>
      </c>
      <c r="E294" s="56" t="s">
        <v>86</v>
      </c>
    </row>
    <row r="295" spans="1:5" ht="15">
      <c r="A295" s="22" t="s">
        <v>64</v>
      </c>
      <c r="B295" s="59" t="s">
        <v>138</v>
      </c>
      <c r="C295" s="58" t="s">
        <v>138</v>
      </c>
      <c r="D295" s="143" t="s">
        <v>138</v>
      </c>
      <c r="E295" s="58" t="s">
        <v>95</v>
      </c>
    </row>
    <row r="296" spans="1:5" ht="15">
      <c r="A296" s="22" t="s">
        <v>65</v>
      </c>
      <c r="B296" s="1"/>
      <c r="C296" s="1"/>
      <c r="D296" s="1"/>
      <c r="E296" s="2"/>
    </row>
    <row r="297" spans="1:5" ht="15">
      <c r="A297" s="18" t="s">
        <v>16</v>
      </c>
      <c r="B297" s="20">
        <v>23690</v>
      </c>
      <c r="C297" s="20">
        <v>26061</v>
      </c>
      <c r="D297" s="34">
        <v>26369.28</v>
      </c>
      <c r="E297" s="1">
        <v>101.18</v>
      </c>
    </row>
    <row r="298" spans="1:5" ht="15">
      <c r="A298" s="25" t="s">
        <v>27</v>
      </c>
      <c r="B298" s="31">
        <v>8555</v>
      </c>
      <c r="C298" s="20">
        <v>9384</v>
      </c>
      <c r="D298" s="34">
        <v>9024.21</v>
      </c>
      <c r="E298" s="1">
        <v>96.17</v>
      </c>
    </row>
    <row r="299" spans="1:5" ht="15">
      <c r="A299" s="18" t="s">
        <v>17</v>
      </c>
      <c r="B299" s="31">
        <v>3105</v>
      </c>
      <c r="C299" s="20">
        <v>3105</v>
      </c>
      <c r="D299" s="34">
        <v>2109.42</v>
      </c>
      <c r="E299" s="1">
        <v>67.94</v>
      </c>
    </row>
    <row r="300" spans="1:5" ht="15">
      <c r="A300" s="18" t="s">
        <v>18</v>
      </c>
      <c r="B300" s="31">
        <v>150</v>
      </c>
      <c r="C300" s="20">
        <v>150</v>
      </c>
      <c r="D300" s="34">
        <v>0</v>
      </c>
      <c r="E300" s="1">
        <v>0</v>
      </c>
    </row>
    <row r="301" spans="1:5" ht="15">
      <c r="A301" s="22" t="s">
        <v>87</v>
      </c>
      <c r="B301" s="134">
        <f>SUM(B297:B300)</f>
        <v>35500</v>
      </c>
      <c r="C301" s="20">
        <f>SUM(C297:C300)</f>
        <v>38700</v>
      </c>
      <c r="D301" s="34">
        <f>SUM(D297:D300)</f>
        <v>37502.909999999996</v>
      </c>
      <c r="E301" s="1">
        <v>96.91</v>
      </c>
    </row>
    <row r="302" spans="1:5" ht="15">
      <c r="A302" s="90" t="s">
        <v>217</v>
      </c>
      <c r="B302" s="71"/>
      <c r="C302" s="71"/>
      <c r="D302" s="71"/>
      <c r="E302" s="28"/>
    </row>
    <row r="303" spans="1:5" ht="15">
      <c r="A303" s="90" t="s">
        <v>135</v>
      </c>
      <c r="B303" s="71"/>
      <c r="C303" s="71"/>
      <c r="D303" s="71"/>
      <c r="E303" s="28"/>
    </row>
    <row r="304" spans="1:5" ht="15">
      <c r="A304" s="90" t="s">
        <v>136</v>
      </c>
      <c r="B304" s="71"/>
      <c r="C304" s="71"/>
      <c r="D304" s="71"/>
      <c r="E304" s="28"/>
    </row>
    <row r="305" spans="1:5" ht="15">
      <c r="A305" s="90"/>
      <c r="B305" s="71"/>
      <c r="C305" s="71"/>
      <c r="D305" s="71"/>
      <c r="E305" s="28"/>
    </row>
    <row r="306" spans="1:5" ht="15">
      <c r="A306" s="22" t="s">
        <v>66</v>
      </c>
      <c r="B306" s="57" t="s">
        <v>0</v>
      </c>
      <c r="C306" s="56" t="s">
        <v>84</v>
      </c>
      <c r="D306" s="56" t="s">
        <v>85</v>
      </c>
      <c r="E306" s="56" t="s">
        <v>86</v>
      </c>
    </row>
    <row r="307" spans="1:5" ht="15">
      <c r="A307" s="22" t="s">
        <v>67</v>
      </c>
      <c r="B307" s="59" t="s">
        <v>138</v>
      </c>
      <c r="C307" s="58" t="s">
        <v>138</v>
      </c>
      <c r="D307" s="58" t="s">
        <v>138</v>
      </c>
      <c r="E307" s="58" t="s">
        <v>95</v>
      </c>
    </row>
    <row r="308" ht="15">
      <c r="A308" s="22" t="s">
        <v>68</v>
      </c>
    </row>
    <row r="309" spans="1:6" ht="15">
      <c r="A309" s="25" t="s">
        <v>16</v>
      </c>
      <c r="B309" s="31">
        <v>38290</v>
      </c>
      <c r="C309" s="20">
        <v>38290</v>
      </c>
      <c r="D309" s="5">
        <v>38386.78</v>
      </c>
      <c r="E309" s="1">
        <v>99.99</v>
      </c>
      <c r="F309" s="145"/>
    </row>
    <row r="310" spans="1:5" ht="15">
      <c r="A310" s="25" t="s">
        <v>27</v>
      </c>
      <c r="B310" s="31">
        <v>13768</v>
      </c>
      <c r="C310" s="20">
        <v>13768</v>
      </c>
      <c r="D310" s="5">
        <v>13664.68</v>
      </c>
      <c r="E310" s="1">
        <v>99.25</v>
      </c>
    </row>
    <row r="311" spans="1:5" ht="15">
      <c r="A311" s="25" t="s">
        <v>17</v>
      </c>
      <c r="B311" s="31">
        <v>60660</v>
      </c>
      <c r="C311" s="20">
        <v>60860</v>
      </c>
      <c r="D311" s="5">
        <v>60992.35</v>
      </c>
      <c r="E311" s="1">
        <v>100.22</v>
      </c>
    </row>
    <row r="312" spans="1:5" ht="15">
      <c r="A312" s="18" t="s">
        <v>18</v>
      </c>
      <c r="B312" s="31">
        <v>100</v>
      </c>
      <c r="C312" s="20">
        <v>100</v>
      </c>
      <c r="D312" s="34">
        <v>210.58</v>
      </c>
      <c r="E312" s="34">
        <v>210.58</v>
      </c>
    </row>
    <row r="313" spans="1:5" ht="15">
      <c r="A313" s="22" t="s">
        <v>87</v>
      </c>
      <c r="B313" s="144">
        <f>SUM(B309:B312)</f>
        <v>112818</v>
      </c>
      <c r="C313" s="20">
        <f>SUM(C309:C312)</f>
        <v>113018</v>
      </c>
      <c r="D313" s="5">
        <f>SUM(D309:D312)</f>
        <v>113254.39</v>
      </c>
      <c r="E313" s="1">
        <v>100.12</v>
      </c>
    </row>
    <row r="315" spans="1:5" ht="15">
      <c r="A315" s="90" t="s">
        <v>218</v>
      </c>
      <c r="B315" s="71"/>
      <c r="C315" s="71"/>
      <c r="D315" s="71"/>
      <c r="E315" s="28"/>
    </row>
    <row r="316" spans="1:13" ht="15">
      <c r="A316" s="90" t="s">
        <v>134</v>
      </c>
      <c r="B316" s="71"/>
      <c r="C316" s="71"/>
      <c r="D316" s="71"/>
      <c r="E316" s="28"/>
      <c r="I316" s="90"/>
      <c r="J316" s="71"/>
      <c r="K316" s="71"/>
      <c r="L316" s="71"/>
      <c r="M316" s="28"/>
    </row>
    <row r="317" spans="1:13" ht="15">
      <c r="A317" s="90" t="s">
        <v>219</v>
      </c>
      <c r="B317" s="71"/>
      <c r="C317" s="71"/>
      <c r="D317" s="71"/>
      <c r="E317" s="28"/>
      <c r="I317" s="90"/>
      <c r="J317" s="71"/>
      <c r="K317" s="71"/>
      <c r="L317" s="71"/>
      <c r="M317" s="28"/>
    </row>
    <row r="318" spans="1:13" ht="15">
      <c r="A318" s="90" t="s">
        <v>220</v>
      </c>
      <c r="B318" s="71"/>
      <c r="C318" s="71"/>
      <c r="D318" s="71"/>
      <c r="E318" s="28"/>
      <c r="I318" s="90"/>
      <c r="J318" s="71"/>
      <c r="K318" s="71"/>
      <c r="L318" s="71"/>
      <c r="M318" s="28"/>
    </row>
    <row r="319" spans="1:13" ht="15">
      <c r="A319" s="90" t="s">
        <v>133</v>
      </c>
      <c r="B319" s="71"/>
      <c r="C319" s="71"/>
      <c r="D319" s="71"/>
      <c r="E319" s="28"/>
      <c r="I319" s="90"/>
      <c r="J319" s="71"/>
      <c r="K319" s="71"/>
      <c r="L319" s="71"/>
      <c r="M319" s="28"/>
    </row>
    <row r="320" spans="1:5" ht="15">
      <c r="A320" s="115"/>
      <c r="B320" s="71"/>
      <c r="C320" s="71"/>
      <c r="D320" s="71"/>
      <c r="E320" s="28"/>
    </row>
    <row r="321" spans="1:5" ht="15">
      <c r="A321" s="18"/>
      <c r="B321" s="57" t="s">
        <v>0</v>
      </c>
      <c r="C321" s="56" t="s">
        <v>84</v>
      </c>
      <c r="D321" s="56" t="s">
        <v>85</v>
      </c>
      <c r="E321" s="56" t="s">
        <v>86</v>
      </c>
    </row>
    <row r="322" spans="1:5" ht="15">
      <c r="A322" s="22" t="s">
        <v>69</v>
      </c>
      <c r="B322" s="59" t="s">
        <v>138</v>
      </c>
      <c r="C322" s="58" t="s">
        <v>138</v>
      </c>
      <c r="D322" s="58" t="s">
        <v>138</v>
      </c>
      <c r="E322" s="58" t="s">
        <v>95</v>
      </c>
    </row>
    <row r="323" spans="1:5" ht="15">
      <c r="A323" s="22" t="s">
        <v>70</v>
      </c>
      <c r="E323" s="146"/>
    </row>
    <row r="324" spans="1:5" ht="15">
      <c r="A324" s="18" t="s">
        <v>17</v>
      </c>
      <c r="B324" s="20">
        <v>2330</v>
      </c>
      <c r="C324" s="20">
        <v>3530</v>
      </c>
      <c r="D324" s="19">
        <v>2575.74</v>
      </c>
      <c r="E324" s="19">
        <v>72.97</v>
      </c>
    </row>
    <row r="325" spans="1:5" ht="15">
      <c r="A325" s="18" t="s">
        <v>142</v>
      </c>
      <c r="B325" s="20">
        <v>1200</v>
      </c>
      <c r="C325" s="20">
        <v>0</v>
      </c>
      <c r="D325" s="19">
        <v>0</v>
      </c>
      <c r="E325" s="19">
        <v>0</v>
      </c>
    </row>
    <row r="326" spans="1:5" ht="15">
      <c r="A326" s="22" t="s">
        <v>87</v>
      </c>
      <c r="B326" s="133">
        <f>SUM(B324:B325)</f>
        <v>3530</v>
      </c>
      <c r="C326" s="20">
        <f>SUM(C324:C325)</f>
        <v>3530</v>
      </c>
      <c r="D326" s="5">
        <f>SUM(D324:D325)</f>
        <v>2575.74</v>
      </c>
      <c r="E326" s="34">
        <v>72.97</v>
      </c>
    </row>
    <row r="327" spans="1:5" ht="15">
      <c r="A327" s="70"/>
      <c r="B327" s="71"/>
      <c r="C327" s="71"/>
      <c r="D327" s="72"/>
      <c r="E327" s="100"/>
    </row>
    <row r="328" spans="1:5" ht="15">
      <c r="A328" s="90" t="s">
        <v>221</v>
      </c>
      <c r="B328" s="71"/>
      <c r="C328" s="71"/>
      <c r="D328" s="71"/>
      <c r="E328" s="28"/>
    </row>
    <row r="329" spans="1:5" ht="15">
      <c r="A329" s="90" t="s">
        <v>127</v>
      </c>
      <c r="B329" s="71"/>
      <c r="C329" s="71"/>
      <c r="D329" s="71"/>
      <c r="E329" s="28"/>
    </row>
    <row r="330" spans="1:5" ht="15">
      <c r="A330" s="90" t="s">
        <v>222</v>
      </c>
      <c r="B330" s="71"/>
      <c r="C330" s="71"/>
      <c r="D330" s="71"/>
      <c r="E330" s="28"/>
    </row>
    <row r="331" spans="1:5" ht="15">
      <c r="A331" s="90" t="s">
        <v>128</v>
      </c>
      <c r="B331" s="71"/>
      <c r="C331" s="71"/>
      <c r="D331" s="71"/>
      <c r="E331" s="28"/>
    </row>
    <row r="332" spans="1:5" ht="15">
      <c r="A332" s="90"/>
      <c r="B332" s="71"/>
      <c r="C332" s="71"/>
      <c r="D332" s="71"/>
      <c r="E332" s="28"/>
    </row>
    <row r="333" spans="1:5" ht="15">
      <c r="A333" s="18"/>
      <c r="B333" s="57" t="s">
        <v>0</v>
      </c>
      <c r="C333" s="56" t="s">
        <v>84</v>
      </c>
      <c r="D333" s="56" t="s">
        <v>85</v>
      </c>
      <c r="E333" s="56" t="s">
        <v>86</v>
      </c>
    </row>
    <row r="334" spans="1:5" ht="15">
      <c r="A334" s="104" t="s">
        <v>88</v>
      </c>
      <c r="B334" s="59" t="s">
        <v>138</v>
      </c>
      <c r="C334" s="58" t="s">
        <v>138</v>
      </c>
      <c r="D334" s="58" t="s">
        <v>138</v>
      </c>
      <c r="E334" s="58" t="s">
        <v>95</v>
      </c>
    </row>
    <row r="335" ht="15">
      <c r="A335" s="22" t="s">
        <v>89</v>
      </c>
    </row>
    <row r="336" spans="1:5" ht="15">
      <c r="A336" s="18" t="s">
        <v>17</v>
      </c>
      <c r="B336" s="19">
        <v>0</v>
      </c>
      <c r="C336" s="20">
        <v>0</v>
      </c>
      <c r="D336" s="5">
        <v>47.2</v>
      </c>
      <c r="E336" s="34"/>
    </row>
    <row r="337" spans="1:5" ht="15">
      <c r="A337" s="22" t="s">
        <v>87</v>
      </c>
      <c r="B337" s="19">
        <v>0</v>
      </c>
      <c r="C337" s="20">
        <v>0</v>
      </c>
      <c r="D337" s="5">
        <v>47.2</v>
      </c>
      <c r="E337" s="34"/>
    </row>
    <row r="338" spans="1:5" ht="15">
      <c r="A338" s="70"/>
      <c r="B338" s="71"/>
      <c r="C338" s="71"/>
      <c r="D338" s="28"/>
      <c r="E338" s="28"/>
    </row>
    <row r="339" spans="1:5" ht="15">
      <c r="A339" s="91" t="s">
        <v>129</v>
      </c>
      <c r="B339" s="118"/>
      <c r="C339" s="119"/>
      <c r="D339" s="120"/>
      <c r="E339" s="120"/>
    </row>
    <row r="340" spans="1:5" ht="15">
      <c r="A340" s="91" t="s">
        <v>130</v>
      </c>
      <c r="B340" s="99"/>
      <c r="C340" s="99"/>
      <c r="D340" s="105"/>
      <c r="E340" s="105"/>
    </row>
    <row r="341" spans="1:5" ht="15">
      <c r="A341" s="70"/>
      <c r="B341" s="71"/>
      <c r="C341" s="71"/>
      <c r="D341" s="28"/>
      <c r="E341" s="28"/>
    </row>
    <row r="342" spans="1:5" ht="15">
      <c r="A342" s="22" t="s">
        <v>71</v>
      </c>
      <c r="B342" s="19"/>
      <c r="C342" s="20"/>
      <c r="D342" s="1"/>
      <c r="E342" s="1"/>
    </row>
    <row r="343" ht="15">
      <c r="A343" s="22" t="s">
        <v>72</v>
      </c>
    </row>
    <row r="344" spans="1:5" ht="15">
      <c r="A344" s="18" t="s">
        <v>17</v>
      </c>
      <c r="B344" s="31">
        <v>2450</v>
      </c>
      <c r="C344" s="31">
        <v>1450</v>
      </c>
      <c r="D344" s="61">
        <v>1668.4</v>
      </c>
      <c r="E344" s="73">
        <v>115.06</v>
      </c>
    </row>
    <row r="345" spans="1:5" ht="15">
      <c r="A345" s="18" t="s">
        <v>80</v>
      </c>
      <c r="B345" s="31">
        <v>1000</v>
      </c>
      <c r="C345" s="31">
        <v>1000</v>
      </c>
      <c r="D345" s="61">
        <v>0</v>
      </c>
      <c r="E345" s="61">
        <v>0</v>
      </c>
    </row>
    <row r="346" spans="1:5" ht="15">
      <c r="A346" s="22" t="s">
        <v>87</v>
      </c>
      <c r="B346" s="133">
        <f>SUM(B344:B345)</f>
        <v>3450</v>
      </c>
      <c r="C346" s="31">
        <f>SUM(C344:C345)</f>
        <v>2450</v>
      </c>
      <c r="D346" s="64">
        <f>SUM(D344:D345)</f>
        <v>1668.4</v>
      </c>
      <c r="E346" s="63">
        <v>68.1</v>
      </c>
    </row>
    <row r="347" spans="1:5" ht="15">
      <c r="A347" s="70"/>
      <c r="B347" s="147"/>
      <c r="C347" s="108"/>
      <c r="D347" s="111"/>
      <c r="E347" s="148"/>
    </row>
    <row r="348" spans="1:5" ht="15">
      <c r="A348" s="70"/>
      <c r="B348" s="71"/>
      <c r="C348" s="71"/>
      <c r="D348" s="28"/>
      <c r="E348" s="28"/>
    </row>
    <row r="349" spans="1:5" ht="15">
      <c r="A349" s="90" t="s">
        <v>131</v>
      </c>
      <c r="B349" s="71"/>
      <c r="C349" s="71"/>
      <c r="D349" s="71"/>
      <c r="E349" s="28"/>
    </row>
    <row r="350" spans="1:5" ht="15">
      <c r="A350" s="90" t="s">
        <v>223</v>
      </c>
      <c r="B350" s="71"/>
      <c r="C350" s="71"/>
      <c r="D350" s="71"/>
      <c r="E350" s="28"/>
    </row>
    <row r="351" spans="1:5" ht="15">
      <c r="A351" s="90" t="s">
        <v>132</v>
      </c>
      <c r="B351" s="71"/>
      <c r="C351" s="71"/>
      <c r="D351" s="71"/>
      <c r="E351" s="28"/>
    </row>
    <row r="352" spans="1:5" ht="15">
      <c r="A352" s="90" t="s">
        <v>224</v>
      </c>
      <c r="B352" s="71"/>
      <c r="C352" s="71"/>
      <c r="D352" s="71"/>
      <c r="E352" s="28"/>
    </row>
    <row r="353" spans="1:5" ht="15">
      <c r="A353" s="90"/>
      <c r="B353" s="71"/>
      <c r="C353" s="71"/>
      <c r="D353" s="71"/>
      <c r="E353" s="28"/>
    </row>
    <row r="354" spans="1:5" ht="15.75">
      <c r="A354" s="75" t="s">
        <v>12</v>
      </c>
      <c r="B354" s="77">
        <f>B51+B67+B77+B92+B100+B109+B119+B126+B132+B144+B152+B166+B175+B187+B202+B215+B226+B240+B251+B269++B276+B301+B313+B326+B337+B346</f>
        <v>1129836</v>
      </c>
      <c r="C354" s="77">
        <f>C51+C67+C77+C92+C100+C109+C119+C126+C132+C144+C152+C166+C175+C187+C202+C215+C226+C240+C251+C269+C276+C301+C313+C326+C337+C346</f>
        <v>1172393</v>
      </c>
      <c r="D354" s="78">
        <f>D51+D67+D77+D92+D100+D109+D119+D126+D132+D144+D152+D166+D175+D187+D202+D215+D226+D240+D251+D269+D276+D301+D313+D326+D337+D346</f>
        <v>1106574.95</v>
      </c>
      <c r="E354" s="4">
        <v>94.39</v>
      </c>
    </row>
    <row r="355" spans="1:5" s="153" customFormat="1" ht="15.75">
      <c r="A355" s="150"/>
      <c r="B355" s="151"/>
      <c r="C355" s="151"/>
      <c r="D355" s="152"/>
      <c r="E355" s="90"/>
    </row>
    <row r="356" spans="1:5" s="153" customFormat="1" ht="15.75">
      <c r="A356" s="150"/>
      <c r="B356" s="151"/>
      <c r="C356" s="151"/>
      <c r="D356" s="152"/>
      <c r="E356" s="90"/>
    </row>
    <row r="357" spans="1:5" ht="15">
      <c r="A357" s="90"/>
      <c r="B357" s="71"/>
      <c r="C357" s="71"/>
      <c r="D357" s="72"/>
      <c r="E357" s="28"/>
    </row>
    <row r="358" spans="1:5" ht="15">
      <c r="A358" s="90"/>
      <c r="B358" s="71"/>
      <c r="C358" s="71"/>
      <c r="D358" s="72"/>
      <c r="E358" s="28"/>
    </row>
    <row r="359" spans="1:5" ht="18.75">
      <c r="A359" s="40" t="s">
        <v>74</v>
      </c>
      <c r="B359" s="19"/>
      <c r="C359" s="20"/>
      <c r="D359" s="1"/>
      <c r="E359" s="1"/>
    </row>
    <row r="360" spans="1:5" ht="15">
      <c r="A360" s="22" t="s">
        <v>14</v>
      </c>
      <c r="B360" s="57" t="s">
        <v>0</v>
      </c>
      <c r="C360" s="56" t="s">
        <v>84</v>
      </c>
      <c r="D360" s="56" t="s">
        <v>85</v>
      </c>
      <c r="E360" s="56" t="s">
        <v>86</v>
      </c>
    </row>
    <row r="361" spans="1:5" ht="15">
      <c r="A361" s="23" t="s">
        <v>15</v>
      </c>
      <c r="B361" s="59" t="s">
        <v>138</v>
      </c>
      <c r="C361" s="58" t="s">
        <v>138</v>
      </c>
      <c r="D361" s="58" t="s">
        <v>138</v>
      </c>
      <c r="E361" s="58" t="s">
        <v>94</v>
      </c>
    </row>
    <row r="362" spans="1:5" ht="15">
      <c r="A362" s="38" t="s">
        <v>77</v>
      </c>
      <c r="B362" s="20">
        <v>67129</v>
      </c>
      <c r="C362" s="20">
        <v>67129</v>
      </c>
      <c r="D362" s="34">
        <v>67967</v>
      </c>
      <c r="E362" s="1">
        <v>101.25</v>
      </c>
    </row>
    <row r="363" spans="1:5" ht="15">
      <c r="A363" s="135" t="s">
        <v>81</v>
      </c>
      <c r="B363" s="20">
        <v>5000</v>
      </c>
      <c r="C363" s="20">
        <v>4430</v>
      </c>
      <c r="D363" s="34">
        <v>2411.95</v>
      </c>
      <c r="E363" s="34">
        <v>54.45</v>
      </c>
    </row>
    <row r="364" spans="1:5" ht="15">
      <c r="A364" s="25" t="s">
        <v>76</v>
      </c>
      <c r="B364" s="20">
        <v>8700</v>
      </c>
      <c r="C364" s="20">
        <v>9270</v>
      </c>
      <c r="D364" s="34">
        <v>3270</v>
      </c>
      <c r="E364" s="1">
        <v>35.28</v>
      </c>
    </row>
    <row r="365" spans="1:5" ht="15">
      <c r="A365" s="22" t="s">
        <v>87</v>
      </c>
      <c r="B365" s="139">
        <f>SUM(B362:B364)</f>
        <v>80829</v>
      </c>
      <c r="C365" s="138">
        <f>SUM(C362:C364)</f>
        <v>80829</v>
      </c>
      <c r="D365" s="137">
        <f>SUM(D362:D364)</f>
        <v>73648.95</v>
      </c>
      <c r="E365" s="136">
        <v>91.12</v>
      </c>
    </row>
    <row r="366" spans="1:5" ht="15">
      <c r="A366" s="70"/>
      <c r="B366" s="147"/>
      <c r="C366" s="71"/>
      <c r="D366" s="100"/>
      <c r="E366" s="28"/>
    </row>
    <row r="367" spans="1:5" ht="15">
      <c r="A367" s="91" t="s">
        <v>225</v>
      </c>
      <c r="B367" s="99"/>
      <c r="C367" s="99"/>
      <c r="D367" s="121"/>
      <c r="E367" s="105"/>
    </row>
    <row r="368" spans="1:5" ht="15">
      <c r="A368" s="91" t="s">
        <v>226</v>
      </c>
      <c r="B368" s="99"/>
      <c r="C368" s="99"/>
      <c r="D368" s="121"/>
      <c r="E368" s="105"/>
    </row>
    <row r="369" spans="1:5" ht="15">
      <c r="A369" s="91" t="s">
        <v>228</v>
      </c>
      <c r="B369" s="71"/>
      <c r="C369" s="71"/>
      <c r="D369" s="100"/>
      <c r="E369" s="28"/>
    </row>
    <row r="370" spans="1:5" ht="15">
      <c r="A370" s="91"/>
      <c r="B370" s="71"/>
      <c r="C370" s="71"/>
      <c r="D370" s="100"/>
      <c r="E370" s="28"/>
    </row>
    <row r="371" spans="1:5" ht="15">
      <c r="A371" s="91" t="s">
        <v>229</v>
      </c>
      <c r="B371" s="71"/>
      <c r="C371" s="71"/>
      <c r="D371" s="100"/>
      <c r="E371" s="28"/>
    </row>
    <row r="372" spans="1:5" ht="15">
      <c r="A372" s="22" t="s">
        <v>28</v>
      </c>
      <c r="B372" s="57" t="s">
        <v>0</v>
      </c>
      <c r="C372" s="56" t="s">
        <v>84</v>
      </c>
      <c r="D372" s="56" t="s">
        <v>85</v>
      </c>
      <c r="E372" s="56" t="s">
        <v>86</v>
      </c>
    </row>
    <row r="373" spans="1:5" ht="15">
      <c r="A373" s="22" t="s">
        <v>29</v>
      </c>
      <c r="B373" s="59" t="s">
        <v>138</v>
      </c>
      <c r="C373" s="58" t="s">
        <v>138</v>
      </c>
      <c r="D373" s="58" t="s">
        <v>138</v>
      </c>
      <c r="E373" s="58" t="s">
        <v>94</v>
      </c>
    </row>
    <row r="374" spans="1:5" ht="15">
      <c r="A374" s="140" t="s">
        <v>139</v>
      </c>
      <c r="B374" s="20">
        <v>12000</v>
      </c>
      <c r="C374" s="20">
        <v>12000</v>
      </c>
      <c r="D374" s="34">
        <v>0</v>
      </c>
      <c r="E374" s="1"/>
    </row>
    <row r="375" spans="1:5" ht="15">
      <c r="A375" s="22" t="s">
        <v>87</v>
      </c>
      <c r="B375" s="133">
        <f>SUM(B374)</f>
        <v>12000</v>
      </c>
      <c r="C375" s="20">
        <f>SUM(C374)</f>
        <v>12000</v>
      </c>
      <c r="D375" s="34">
        <f>SUM(D374)</f>
        <v>0</v>
      </c>
      <c r="E375" s="1"/>
    </row>
    <row r="376" ht="15">
      <c r="B376" s="141"/>
    </row>
    <row r="377" spans="1:5" ht="15">
      <c r="A377" s="91" t="s">
        <v>227</v>
      </c>
      <c r="B377" s="105"/>
      <c r="C377" s="122"/>
      <c r="D377" s="122"/>
      <c r="E377" s="122"/>
    </row>
    <row r="378" ht="15">
      <c r="F378" s="122"/>
    </row>
    <row r="379" spans="1:5" ht="15">
      <c r="A379" s="18"/>
      <c r="B379" s="57" t="s">
        <v>0</v>
      </c>
      <c r="C379" s="56" t="s">
        <v>84</v>
      </c>
      <c r="D379" s="56" t="s">
        <v>85</v>
      </c>
      <c r="E379" s="56" t="s">
        <v>86</v>
      </c>
    </row>
    <row r="380" spans="1:5" ht="15">
      <c r="A380" s="22" t="s">
        <v>33</v>
      </c>
      <c r="B380" s="59" t="s">
        <v>138</v>
      </c>
      <c r="C380" s="58" t="s">
        <v>138</v>
      </c>
      <c r="D380" s="58" t="s">
        <v>138</v>
      </c>
      <c r="E380" s="58" t="s">
        <v>94</v>
      </c>
    </row>
    <row r="381" spans="1:5" ht="15">
      <c r="A381" s="22" t="s">
        <v>34</v>
      </c>
      <c r="B381" s="19"/>
      <c r="C381" s="20"/>
      <c r="D381" s="1"/>
      <c r="E381" s="1"/>
    </row>
    <row r="382" spans="1:5" ht="15">
      <c r="A382" s="135" t="s">
        <v>81</v>
      </c>
      <c r="B382" s="20">
        <v>0</v>
      </c>
      <c r="C382" s="20">
        <v>5000</v>
      </c>
      <c r="D382" s="19">
        <v>4635.2</v>
      </c>
      <c r="E382" s="1">
        <v>92.7</v>
      </c>
    </row>
    <row r="383" spans="1:5" ht="15">
      <c r="A383" s="25" t="s">
        <v>75</v>
      </c>
      <c r="B383" s="20">
        <v>1250</v>
      </c>
      <c r="C383" s="20">
        <v>1250</v>
      </c>
      <c r="D383" s="19">
        <v>0</v>
      </c>
      <c r="E383" s="19"/>
    </row>
    <row r="384" spans="1:5" ht="15">
      <c r="A384" s="140" t="s">
        <v>139</v>
      </c>
      <c r="B384" s="20">
        <v>30000</v>
      </c>
      <c r="C384" s="20">
        <v>39300</v>
      </c>
      <c r="D384" s="19">
        <v>34291.7</v>
      </c>
      <c r="E384" s="19">
        <v>87.26</v>
      </c>
    </row>
    <row r="385" spans="1:5" ht="15">
      <c r="A385" s="22" t="s">
        <v>87</v>
      </c>
      <c r="B385" s="133">
        <f>SUM(B382:B384)</f>
        <v>31250</v>
      </c>
      <c r="C385" s="20">
        <f>SUM(C382:C384)</f>
        <v>45550</v>
      </c>
      <c r="D385" s="19">
        <f>SUM(D382:D384)</f>
        <v>38926.899999999994</v>
      </c>
      <c r="E385" s="19">
        <v>85.46</v>
      </c>
    </row>
    <row r="386" spans="1:5" ht="15">
      <c r="A386" s="70"/>
      <c r="B386" s="147"/>
      <c r="C386" s="71"/>
      <c r="D386" s="71"/>
      <c r="E386" s="71"/>
    </row>
    <row r="387" spans="1:5" ht="15">
      <c r="A387" s="91" t="s">
        <v>230</v>
      </c>
      <c r="B387" s="99"/>
      <c r="C387" s="99"/>
      <c r="D387" s="99"/>
      <c r="E387" s="105"/>
    </row>
    <row r="388" spans="1:5" ht="15">
      <c r="A388" s="91" t="s">
        <v>231</v>
      </c>
      <c r="B388" s="99"/>
      <c r="C388" s="99"/>
      <c r="D388" s="99"/>
      <c r="E388" s="105"/>
    </row>
    <row r="389" spans="1:5" ht="15">
      <c r="A389" s="91"/>
      <c r="B389" s="99"/>
      <c r="C389" s="99"/>
      <c r="D389" s="99"/>
      <c r="E389" s="105"/>
    </row>
    <row r="390" spans="1:5" ht="15">
      <c r="A390" s="107"/>
      <c r="B390" s="108"/>
      <c r="C390" s="108"/>
      <c r="D390" s="108"/>
      <c r="E390" s="109"/>
    </row>
    <row r="391" spans="1:5" ht="15">
      <c r="A391" s="22" t="s">
        <v>36</v>
      </c>
      <c r="B391" s="57" t="s">
        <v>0</v>
      </c>
      <c r="C391" s="56" t="s">
        <v>84</v>
      </c>
      <c r="D391" s="56" t="s">
        <v>85</v>
      </c>
      <c r="E391" s="56" t="s">
        <v>86</v>
      </c>
    </row>
    <row r="392" spans="1:5" ht="15">
      <c r="A392" s="22" t="s">
        <v>37</v>
      </c>
      <c r="B392" s="142" t="s">
        <v>138</v>
      </c>
      <c r="C392" s="58" t="s">
        <v>138</v>
      </c>
      <c r="D392" s="58" t="s">
        <v>138</v>
      </c>
      <c r="E392" s="58" t="s">
        <v>94</v>
      </c>
    </row>
    <row r="393" spans="1:5" ht="15">
      <c r="A393" s="25" t="s">
        <v>75</v>
      </c>
      <c r="B393" s="20">
        <v>1250</v>
      </c>
      <c r="C393" s="20">
        <v>1250</v>
      </c>
      <c r="D393" s="19">
        <v>0</v>
      </c>
      <c r="E393" s="19"/>
    </row>
    <row r="394" spans="1:5" ht="15">
      <c r="A394" s="140" t="s">
        <v>139</v>
      </c>
      <c r="B394" s="20">
        <v>0</v>
      </c>
      <c r="C394" s="53">
        <v>0</v>
      </c>
      <c r="D394" s="54">
        <v>1</v>
      </c>
      <c r="E394" s="19"/>
    </row>
    <row r="395" spans="1:5" ht="15">
      <c r="A395" s="22" t="s">
        <v>87</v>
      </c>
      <c r="B395" s="133">
        <f>SUM(B393)</f>
        <v>1250</v>
      </c>
      <c r="C395" s="53">
        <f>SUM(C393)</f>
        <v>1250</v>
      </c>
      <c r="D395" s="54">
        <f>SUM(D393:D394)</f>
        <v>1</v>
      </c>
      <c r="E395" s="19"/>
    </row>
    <row r="396" spans="1:5" ht="15">
      <c r="A396" s="70"/>
      <c r="B396" s="71"/>
      <c r="C396" s="55"/>
      <c r="D396" s="125"/>
      <c r="E396" s="126"/>
    </row>
    <row r="397" spans="1:5" ht="15">
      <c r="A397" s="91" t="s">
        <v>232</v>
      </c>
      <c r="B397" s="122"/>
      <c r="C397" s="117"/>
      <c r="D397" s="123"/>
      <c r="E397" s="124"/>
    </row>
    <row r="398" spans="1:5" ht="15">
      <c r="A398" s="91" t="s">
        <v>193</v>
      </c>
      <c r="B398" s="71"/>
      <c r="C398" s="71"/>
      <c r="D398" s="72"/>
      <c r="E398" s="100"/>
    </row>
    <row r="399" spans="1:5" ht="15">
      <c r="A399" s="22" t="s">
        <v>39</v>
      </c>
      <c r="B399" s="57" t="s">
        <v>0</v>
      </c>
      <c r="C399" s="56" t="s">
        <v>84</v>
      </c>
      <c r="D399" s="56" t="s">
        <v>85</v>
      </c>
      <c r="E399" s="56" t="s">
        <v>86</v>
      </c>
    </row>
    <row r="400" spans="1:5" ht="15">
      <c r="A400" s="22" t="s">
        <v>40</v>
      </c>
      <c r="B400" s="142" t="s">
        <v>138</v>
      </c>
      <c r="C400" s="58" t="s">
        <v>138</v>
      </c>
      <c r="D400" s="58" t="s">
        <v>138</v>
      </c>
      <c r="E400" s="58" t="s">
        <v>94</v>
      </c>
    </row>
    <row r="401" spans="1:5" ht="15">
      <c r="A401" s="25" t="s">
        <v>235</v>
      </c>
      <c r="B401" s="20">
        <v>0</v>
      </c>
      <c r="C401" s="20">
        <v>0</v>
      </c>
      <c r="D401" s="20">
        <v>2406</v>
      </c>
      <c r="E401" s="5"/>
    </row>
    <row r="402" spans="1:5" ht="15">
      <c r="A402" s="140" t="s">
        <v>140</v>
      </c>
      <c r="B402" s="20">
        <v>1000</v>
      </c>
      <c r="C402" s="20">
        <v>0</v>
      </c>
      <c r="D402" s="20">
        <v>0</v>
      </c>
      <c r="E402" s="5">
        <v>0</v>
      </c>
    </row>
    <row r="403" spans="1:5" ht="15">
      <c r="A403" s="140" t="s">
        <v>139</v>
      </c>
      <c r="B403" s="20">
        <v>2500</v>
      </c>
      <c r="C403" s="20">
        <v>2500</v>
      </c>
      <c r="D403" s="20">
        <v>0</v>
      </c>
      <c r="E403" s="5">
        <v>0</v>
      </c>
    </row>
    <row r="404" spans="1:5" ht="15">
      <c r="A404" s="22" t="s">
        <v>87</v>
      </c>
      <c r="B404" s="133">
        <f>SUM(B401:B403)</f>
        <v>3500</v>
      </c>
      <c r="C404" s="133">
        <f>SUM(C401:C403)</f>
        <v>2500</v>
      </c>
      <c r="D404" s="133">
        <f>SUM(D401:D403)</f>
        <v>2406</v>
      </c>
      <c r="E404" s="11">
        <f>SUM(E401:E403)</f>
        <v>0</v>
      </c>
    </row>
    <row r="405" spans="1:5" ht="15">
      <c r="A405" s="70"/>
      <c r="B405" s="147"/>
      <c r="C405" s="147"/>
      <c r="D405" s="147"/>
      <c r="E405" s="149"/>
    </row>
    <row r="406" spans="1:5" ht="15">
      <c r="A406" s="91" t="s">
        <v>236</v>
      </c>
      <c r="B406" s="147"/>
      <c r="C406" s="147"/>
      <c r="D406" s="147"/>
      <c r="E406" s="149"/>
    </row>
    <row r="407" spans="1:5" ht="15">
      <c r="A407" s="70"/>
      <c r="B407" s="71"/>
      <c r="C407" s="71"/>
      <c r="D407" s="72"/>
      <c r="E407" s="100"/>
    </row>
    <row r="408" spans="1:5" ht="15">
      <c r="A408" s="22" t="s">
        <v>41</v>
      </c>
      <c r="B408" s="57" t="s">
        <v>0</v>
      </c>
      <c r="C408" s="56" t="s">
        <v>84</v>
      </c>
      <c r="D408" s="56" t="s">
        <v>85</v>
      </c>
      <c r="E408" s="56" t="s">
        <v>86</v>
      </c>
    </row>
    <row r="409" spans="1:5" ht="15">
      <c r="A409" s="22" t="s">
        <v>42</v>
      </c>
      <c r="B409" s="59" t="s">
        <v>138</v>
      </c>
      <c r="C409" s="58" t="s">
        <v>138</v>
      </c>
      <c r="D409" s="58" t="s">
        <v>138</v>
      </c>
      <c r="E409" s="58" t="s">
        <v>94</v>
      </c>
    </row>
    <row r="410" spans="1:5" ht="15">
      <c r="A410" s="25" t="s">
        <v>75</v>
      </c>
      <c r="B410" s="8">
        <v>1250</v>
      </c>
      <c r="C410" s="8">
        <v>1250</v>
      </c>
      <c r="D410" s="29">
        <v>1200</v>
      </c>
      <c r="E410" s="29">
        <v>96</v>
      </c>
    </row>
    <row r="411" spans="1:5" ht="15">
      <c r="A411" s="22" t="s">
        <v>87</v>
      </c>
      <c r="B411" s="12">
        <f>SUM(B410:B410)</f>
        <v>1250</v>
      </c>
      <c r="C411" s="8">
        <f>SUM(C410)</f>
        <v>1250</v>
      </c>
      <c r="D411" s="29">
        <f>SUM(D410)</f>
        <v>1200</v>
      </c>
      <c r="E411" s="34">
        <v>96</v>
      </c>
    </row>
    <row r="412" spans="1:5" ht="15">
      <c r="A412" s="70"/>
      <c r="B412" s="72"/>
      <c r="C412" s="131"/>
      <c r="D412" s="127"/>
      <c r="E412" s="126"/>
    </row>
    <row r="413" spans="1:6" ht="15">
      <c r="A413" s="91" t="s">
        <v>233</v>
      </c>
      <c r="B413" s="122"/>
      <c r="C413" s="117"/>
      <c r="D413" s="72"/>
      <c r="E413" s="100"/>
      <c r="F413" s="28"/>
    </row>
    <row r="414" spans="1:6" ht="15">
      <c r="A414" s="91" t="s">
        <v>234</v>
      </c>
      <c r="B414" s="71"/>
      <c r="C414" s="71"/>
      <c r="D414" s="72"/>
      <c r="E414" s="100"/>
      <c r="F414" s="28"/>
    </row>
    <row r="415" spans="1:5" ht="15">
      <c r="A415" s="91"/>
      <c r="B415" s="71"/>
      <c r="C415" s="71"/>
      <c r="D415" s="72"/>
      <c r="E415" s="100"/>
    </row>
    <row r="416" spans="1:5" ht="15">
      <c r="A416" s="22"/>
      <c r="B416" s="57" t="s">
        <v>0</v>
      </c>
      <c r="C416" s="56" t="s">
        <v>84</v>
      </c>
      <c r="D416" s="56" t="s">
        <v>85</v>
      </c>
      <c r="E416" s="56" t="s">
        <v>86</v>
      </c>
    </row>
    <row r="417" spans="1:5" ht="15">
      <c r="A417" s="22" t="s">
        <v>47</v>
      </c>
      <c r="B417" s="59" t="s">
        <v>138</v>
      </c>
      <c r="C417" s="58" t="s">
        <v>138</v>
      </c>
      <c r="D417" s="58" t="s">
        <v>138</v>
      </c>
      <c r="E417" s="58" t="s">
        <v>94</v>
      </c>
    </row>
    <row r="418" spans="1:5" ht="15">
      <c r="A418" s="22" t="s">
        <v>48</v>
      </c>
      <c r="B418" s="5"/>
      <c r="C418" s="8"/>
      <c r="D418" s="1"/>
      <c r="E418" s="1"/>
    </row>
    <row r="419" spans="1:5" ht="15">
      <c r="A419" s="18" t="s">
        <v>141</v>
      </c>
      <c r="B419" s="8">
        <v>5000</v>
      </c>
      <c r="C419" s="8">
        <v>5355</v>
      </c>
      <c r="D419" s="5">
        <v>5346.4</v>
      </c>
      <c r="E419" s="29">
        <v>99.84</v>
      </c>
    </row>
    <row r="420" spans="1:5" ht="15">
      <c r="A420" s="22" t="s">
        <v>87</v>
      </c>
      <c r="B420" s="12">
        <f>SUM(B419:B419)</f>
        <v>5000</v>
      </c>
      <c r="C420" s="8">
        <f>SUM(C419:C419)</f>
        <v>5355</v>
      </c>
      <c r="D420" s="5">
        <f>SUM(D419:D419)</f>
        <v>5346.4</v>
      </c>
      <c r="E420" s="1">
        <v>99.84</v>
      </c>
    </row>
    <row r="421" spans="1:5" ht="15">
      <c r="A421" s="154"/>
      <c r="B421" s="155"/>
      <c r="C421" s="156"/>
      <c r="D421" s="116"/>
      <c r="E421" s="2"/>
    </row>
    <row r="422" spans="1:5" ht="15">
      <c r="A422" s="130" t="s">
        <v>237</v>
      </c>
      <c r="B422" s="129"/>
      <c r="C422" s="128"/>
      <c r="D422" s="116"/>
      <c r="E422" s="2"/>
    </row>
    <row r="423" spans="1:5" ht="15">
      <c r="A423" s="91" t="s">
        <v>238</v>
      </c>
      <c r="B423" s="72"/>
      <c r="C423" s="72"/>
      <c r="D423" s="72"/>
      <c r="E423" s="28"/>
    </row>
    <row r="424" spans="1:5" ht="15">
      <c r="A424" s="22"/>
      <c r="B424" s="57" t="s">
        <v>0</v>
      </c>
      <c r="C424" s="56" t="s">
        <v>84</v>
      </c>
      <c r="D424" s="56" t="s">
        <v>85</v>
      </c>
      <c r="E424" s="56" t="s">
        <v>86</v>
      </c>
    </row>
    <row r="425" spans="1:5" ht="15">
      <c r="A425" s="22" t="s">
        <v>49</v>
      </c>
      <c r="B425" s="59" t="s">
        <v>138</v>
      </c>
      <c r="C425" s="58" t="s">
        <v>138</v>
      </c>
      <c r="D425" s="58" t="s">
        <v>138</v>
      </c>
      <c r="E425" s="58" t="s">
        <v>94</v>
      </c>
    </row>
    <row r="426" spans="1:5" ht="15">
      <c r="A426" s="22" t="s">
        <v>50</v>
      </c>
      <c r="B426" s="5"/>
      <c r="C426" s="8"/>
      <c r="D426" s="1"/>
      <c r="E426" s="1"/>
    </row>
    <row r="427" spans="1:5" ht="15">
      <c r="A427" s="25" t="s">
        <v>82</v>
      </c>
      <c r="B427" s="8">
        <v>5000</v>
      </c>
      <c r="C427" s="8">
        <v>5000</v>
      </c>
      <c r="D427" s="34">
        <v>5306.2</v>
      </c>
      <c r="E427" s="34">
        <v>106.12</v>
      </c>
    </row>
    <row r="428" spans="1:5" ht="15">
      <c r="A428" s="18" t="s">
        <v>83</v>
      </c>
      <c r="B428" s="8">
        <v>0</v>
      </c>
      <c r="C428" s="8">
        <v>1000</v>
      </c>
      <c r="D428" s="34">
        <v>300</v>
      </c>
      <c r="E428" s="34">
        <v>30</v>
      </c>
    </row>
    <row r="429" spans="1:5" ht="15">
      <c r="A429" s="25" t="s">
        <v>76</v>
      </c>
      <c r="B429" s="8">
        <v>45000</v>
      </c>
      <c r="C429" s="8">
        <v>80000</v>
      </c>
      <c r="D429" s="29">
        <v>0</v>
      </c>
      <c r="E429" s="29"/>
    </row>
    <row r="430" spans="1:5" ht="15">
      <c r="A430" s="22" t="s">
        <v>87</v>
      </c>
      <c r="B430" s="12">
        <f>SUM(B427:B429)</f>
        <v>50000</v>
      </c>
      <c r="C430" s="8">
        <f>SUM(C427:C429)</f>
        <v>86000</v>
      </c>
      <c r="D430" s="5">
        <f>SUM(D427:D429)</f>
        <v>5606.2</v>
      </c>
      <c r="E430" s="1">
        <v>6.52</v>
      </c>
    </row>
    <row r="431" spans="1:5" ht="15">
      <c r="A431" s="70"/>
      <c r="B431" s="149"/>
      <c r="C431" s="72"/>
      <c r="D431" s="72"/>
      <c r="E431" s="28"/>
    </row>
    <row r="432" spans="1:5" ht="15">
      <c r="A432" s="91" t="s">
        <v>239</v>
      </c>
      <c r="B432" s="72"/>
      <c r="C432" s="72"/>
      <c r="D432" s="72"/>
      <c r="E432" s="28"/>
    </row>
    <row r="433" spans="1:5" ht="15">
      <c r="A433" s="70"/>
      <c r="B433" s="72"/>
      <c r="C433" s="72"/>
      <c r="D433" s="72"/>
      <c r="E433" s="28"/>
    </row>
    <row r="434" spans="1:5" ht="15">
      <c r="A434" s="25"/>
      <c r="B434" s="57" t="s">
        <v>0</v>
      </c>
      <c r="C434" s="56" t="s">
        <v>84</v>
      </c>
      <c r="D434" s="56" t="s">
        <v>85</v>
      </c>
      <c r="E434" s="56" t="s">
        <v>86</v>
      </c>
    </row>
    <row r="435" spans="1:5" ht="15">
      <c r="A435" s="25"/>
      <c r="B435" s="59" t="s">
        <v>138</v>
      </c>
      <c r="C435" s="58" t="s">
        <v>138</v>
      </c>
      <c r="D435" s="58" t="s">
        <v>138</v>
      </c>
      <c r="E435" s="58" t="s">
        <v>94</v>
      </c>
    </row>
    <row r="436" spans="1:5" ht="15">
      <c r="A436" s="22" t="s">
        <v>53</v>
      </c>
      <c r="B436" s="65"/>
      <c r="C436" s="66"/>
      <c r="D436" s="67"/>
      <c r="E436" s="1"/>
    </row>
    <row r="437" spans="1:5" ht="15">
      <c r="A437" s="22" t="s">
        <v>90</v>
      </c>
      <c r="B437" s="5"/>
      <c r="C437" s="8"/>
      <c r="D437" s="5"/>
      <c r="E437" s="1"/>
    </row>
    <row r="438" spans="1:5" ht="15">
      <c r="A438" s="140" t="s">
        <v>83</v>
      </c>
      <c r="B438" s="8">
        <v>1500</v>
      </c>
      <c r="C438" s="8">
        <v>1500</v>
      </c>
      <c r="D438" s="8">
        <v>0</v>
      </c>
      <c r="E438" s="5">
        <v>0</v>
      </c>
    </row>
    <row r="439" spans="1:5" ht="15">
      <c r="A439" s="22" t="s">
        <v>87</v>
      </c>
      <c r="B439" s="5">
        <f>SUM(B438)</f>
        <v>1500</v>
      </c>
      <c r="C439" s="8">
        <f>SUM(C438)</f>
        <v>1500</v>
      </c>
      <c r="D439" s="5">
        <f>SUM(D438)</f>
        <v>0</v>
      </c>
      <c r="E439" s="29">
        <v>0</v>
      </c>
    </row>
    <row r="440" spans="1:5" ht="15">
      <c r="A440" s="70"/>
      <c r="B440" s="72"/>
      <c r="C440" s="72"/>
      <c r="D440" s="72"/>
      <c r="E440" s="33"/>
    </row>
    <row r="441" spans="1:5" ht="15">
      <c r="A441" s="70"/>
      <c r="B441" s="72"/>
      <c r="C441" s="72"/>
      <c r="D441" s="72"/>
      <c r="E441" s="33"/>
    </row>
    <row r="442" spans="1:5" ht="15">
      <c r="A442" s="91" t="s">
        <v>242</v>
      </c>
      <c r="B442" s="72"/>
      <c r="C442" s="72"/>
      <c r="D442" s="72"/>
      <c r="E442" s="33"/>
    </row>
    <row r="443" spans="1:5" ht="15">
      <c r="A443" s="91"/>
      <c r="B443" s="72"/>
      <c r="C443" s="72"/>
      <c r="D443" s="72"/>
      <c r="E443" s="33"/>
    </row>
    <row r="444" spans="1:5" ht="15">
      <c r="A444" s="70"/>
      <c r="B444" s="72"/>
      <c r="C444" s="72"/>
      <c r="D444" s="72"/>
      <c r="E444" s="33"/>
    </row>
    <row r="445" spans="1:5" ht="15">
      <c r="A445" s="22" t="s">
        <v>58</v>
      </c>
      <c r="B445" s="57" t="s">
        <v>0</v>
      </c>
      <c r="C445" s="56" t="s">
        <v>84</v>
      </c>
      <c r="D445" s="56" t="s">
        <v>85</v>
      </c>
      <c r="E445" s="56" t="s">
        <v>86</v>
      </c>
    </row>
    <row r="446" spans="1:5" ht="15">
      <c r="A446" s="22" t="s">
        <v>59</v>
      </c>
      <c r="B446" s="59" t="s">
        <v>138</v>
      </c>
      <c r="C446" s="58" t="s">
        <v>138</v>
      </c>
      <c r="D446" s="58" t="s">
        <v>138</v>
      </c>
      <c r="E446" s="58" t="s">
        <v>94</v>
      </c>
    </row>
    <row r="447" spans="1:5" ht="15">
      <c r="A447" s="25" t="s">
        <v>75</v>
      </c>
      <c r="B447" s="8">
        <v>1500</v>
      </c>
      <c r="C447" s="8">
        <v>1500</v>
      </c>
      <c r="D447" s="29">
        <v>0</v>
      </c>
      <c r="E447" s="29">
        <v>0</v>
      </c>
    </row>
    <row r="448" spans="1:5" ht="15">
      <c r="A448" s="25" t="s">
        <v>76</v>
      </c>
      <c r="B448" s="8">
        <v>15000</v>
      </c>
      <c r="C448" s="8">
        <v>15000</v>
      </c>
      <c r="D448" s="29">
        <v>0</v>
      </c>
      <c r="E448" s="29">
        <v>0</v>
      </c>
    </row>
    <row r="449" spans="1:5" ht="15">
      <c r="A449" s="22" t="s">
        <v>87</v>
      </c>
      <c r="B449" s="12">
        <f>SUM(B447:B448)</f>
        <v>16500</v>
      </c>
      <c r="C449" s="8">
        <f>SUM(C447:C448)</f>
        <v>16500</v>
      </c>
      <c r="D449" s="34">
        <v>0</v>
      </c>
      <c r="E449" s="34">
        <v>0</v>
      </c>
    </row>
    <row r="450" spans="1:5" ht="15">
      <c r="A450" s="70"/>
      <c r="B450" s="72"/>
      <c r="C450" s="72"/>
      <c r="D450" s="100"/>
      <c r="E450" s="100"/>
    </row>
    <row r="451" spans="1:5" ht="15">
      <c r="A451" s="91" t="s">
        <v>241</v>
      </c>
      <c r="B451" s="72"/>
      <c r="C451" s="72"/>
      <c r="D451" s="100"/>
      <c r="E451" s="100"/>
    </row>
    <row r="452" spans="1:5" ht="15">
      <c r="A452" s="70"/>
      <c r="B452" s="72"/>
      <c r="C452" s="72"/>
      <c r="D452" s="100"/>
      <c r="E452" s="100"/>
    </row>
    <row r="453" spans="1:5" ht="15">
      <c r="A453" s="70"/>
      <c r="B453" s="72"/>
      <c r="C453" s="72"/>
      <c r="D453" s="100"/>
      <c r="E453" s="100"/>
    </row>
    <row r="454" spans="1:5" ht="15">
      <c r="A454" s="70"/>
      <c r="B454" s="72"/>
      <c r="C454" s="72"/>
      <c r="D454" s="100"/>
      <c r="E454" s="100"/>
    </row>
    <row r="455" spans="1:5" ht="15">
      <c r="A455" s="70"/>
      <c r="B455" s="72"/>
      <c r="C455" s="72"/>
      <c r="D455" s="100"/>
      <c r="E455" s="100"/>
    </row>
    <row r="456" spans="1:5" ht="15">
      <c r="A456" s="70"/>
      <c r="B456" s="132"/>
      <c r="C456" s="132"/>
      <c r="D456" s="132"/>
      <c r="E456" s="28"/>
    </row>
    <row r="457" spans="1:5" ht="15">
      <c r="A457" s="70"/>
      <c r="B457" s="72"/>
      <c r="C457" s="72"/>
      <c r="D457" s="33"/>
      <c r="E457" s="100"/>
    </row>
    <row r="458" spans="1:5" ht="15">
      <c r="A458" s="91"/>
      <c r="B458" s="72"/>
      <c r="C458" s="72"/>
      <c r="D458" s="33"/>
      <c r="E458" s="100"/>
    </row>
    <row r="459" spans="1:5" ht="15">
      <c r="A459" s="70"/>
      <c r="B459" s="72"/>
      <c r="C459" s="72"/>
      <c r="D459" s="33"/>
      <c r="E459" s="100"/>
    </row>
    <row r="460" spans="1:5" ht="15.75">
      <c r="A460" s="75" t="s">
        <v>13</v>
      </c>
      <c r="B460" s="76">
        <f>B365+B375+B385+B395+B404+B411+B420+B430+B439+B449</f>
        <v>203079</v>
      </c>
      <c r="C460" s="79">
        <f>C365+C375+C385+C395+C404+C411+C420+C430+C439+C449</f>
        <v>252734</v>
      </c>
      <c r="D460" s="76">
        <f>D365+D375+D385+D395+D404+D411+D420+D430+D439+D449</f>
        <v>127135.44999999998</v>
      </c>
      <c r="E460" s="4">
        <v>50.3</v>
      </c>
    </row>
    <row r="461" spans="1:5" ht="15">
      <c r="A461" s="1"/>
      <c r="B461" s="5"/>
      <c r="C461" s="8"/>
      <c r="D461" s="5"/>
      <c r="E461" s="1"/>
    </row>
    <row r="462" spans="1:5" ht="15">
      <c r="A462" s="1"/>
      <c r="B462" s="5"/>
      <c r="C462" s="8"/>
      <c r="D462" s="1"/>
      <c r="E462" s="1"/>
    </row>
    <row r="463" spans="1:5" ht="15">
      <c r="A463" s="46" t="s">
        <v>5</v>
      </c>
      <c r="B463" s="48">
        <f>B354+B460</f>
        <v>1332915</v>
      </c>
      <c r="C463" s="47">
        <f>C354+C460</f>
        <v>1425127</v>
      </c>
      <c r="D463" s="48">
        <f>D354+D460</f>
        <v>1233710.4</v>
      </c>
      <c r="E463" s="1">
        <v>86.57</v>
      </c>
    </row>
    <row r="464" spans="2:5" ht="15">
      <c r="B464" s="6"/>
      <c r="C464" s="6"/>
      <c r="D464" s="1"/>
      <c r="E464" s="1"/>
    </row>
    <row r="465" spans="1:5" ht="15">
      <c r="A465" s="4" t="s">
        <v>6</v>
      </c>
      <c r="B465" s="7">
        <f>B21-B463</f>
        <v>589</v>
      </c>
      <c r="C465" s="9">
        <f>C21-C463</f>
        <v>51639</v>
      </c>
      <c r="D465" s="37">
        <f>D21-D463</f>
        <v>227644.6200000001</v>
      </c>
      <c r="E465" s="1"/>
    </row>
    <row r="469" ht="15">
      <c r="A469" s="51" t="s">
        <v>240</v>
      </c>
    </row>
    <row r="470" ht="15">
      <c r="A470" s="51"/>
    </row>
    <row r="471" ht="15">
      <c r="A471" s="51"/>
    </row>
    <row r="484" spans="7:8" ht="15">
      <c r="G484" s="33"/>
      <c r="H484" s="33"/>
    </row>
    <row r="490" ht="15">
      <c r="F490" s="33"/>
    </row>
  </sheetData>
  <sheetProtection/>
  <mergeCells count="64">
    <mergeCell ref="IG1:IJ1"/>
    <mergeCell ref="IK1:IN1"/>
    <mergeCell ref="IO1:IR1"/>
    <mergeCell ref="IS1:IV1"/>
    <mergeCell ref="HI1:HL1"/>
    <mergeCell ref="HM1:HP1"/>
    <mergeCell ref="HQ1:HT1"/>
    <mergeCell ref="HU1:HX1"/>
    <mergeCell ref="HY1:IB1"/>
    <mergeCell ref="IC1:IF1"/>
    <mergeCell ref="GK1:GN1"/>
    <mergeCell ref="GO1:GR1"/>
    <mergeCell ref="GS1:GV1"/>
    <mergeCell ref="GW1:GZ1"/>
    <mergeCell ref="HA1:HD1"/>
    <mergeCell ref="HE1:HH1"/>
    <mergeCell ref="FM1:FP1"/>
    <mergeCell ref="FQ1:FT1"/>
    <mergeCell ref="FU1:FX1"/>
    <mergeCell ref="FY1:GB1"/>
    <mergeCell ref="GC1:GF1"/>
    <mergeCell ref="GG1:GJ1"/>
    <mergeCell ref="EO1:ER1"/>
    <mergeCell ref="ES1:EV1"/>
    <mergeCell ref="EW1:EZ1"/>
    <mergeCell ref="FA1:FD1"/>
    <mergeCell ref="FE1:FH1"/>
    <mergeCell ref="FI1:FL1"/>
    <mergeCell ref="DQ1:DT1"/>
    <mergeCell ref="DU1:DX1"/>
    <mergeCell ref="DY1:EB1"/>
    <mergeCell ref="EC1:EF1"/>
    <mergeCell ref="EG1:EJ1"/>
    <mergeCell ref="EK1:EN1"/>
    <mergeCell ref="CS1:CV1"/>
    <mergeCell ref="CW1:CZ1"/>
    <mergeCell ref="DA1:DD1"/>
    <mergeCell ref="DE1:DH1"/>
    <mergeCell ref="DI1:DL1"/>
    <mergeCell ref="DM1:DP1"/>
    <mergeCell ref="BU1:BX1"/>
    <mergeCell ref="BY1:CB1"/>
    <mergeCell ref="CC1:CF1"/>
    <mergeCell ref="CG1:CJ1"/>
    <mergeCell ref="CK1:CN1"/>
    <mergeCell ref="CO1:CR1"/>
    <mergeCell ref="AW1:AZ1"/>
    <mergeCell ref="BA1:BD1"/>
    <mergeCell ref="BE1:BH1"/>
    <mergeCell ref="BI1:BL1"/>
    <mergeCell ref="BM1:BP1"/>
    <mergeCell ref="BQ1:BT1"/>
    <mergeCell ref="Y1:AB1"/>
    <mergeCell ref="AC1:AF1"/>
    <mergeCell ref="AG1:AJ1"/>
    <mergeCell ref="AK1:AN1"/>
    <mergeCell ref="AO1:AR1"/>
    <mergeCell ref="AS1:AV1"/>
    <mergeCell ref="A1:D1"/>
    <mergeCell ref="E1:H1"/>
    <mergeCell ref="I1:L1"/>
    <mergeCell ref="M1:P1"/>
    <mergeCell ref="Q1:T1"/>
    <mergeCell ref="U1:X1"/>
  </mergeCells>
  <printOptions/>
  <pageMargins left="0.010416666666666666" right="0.31496062992125984" top="0.7874015748031497" bottom="0.7874015748031497" header="0.31496062992125984" footer="0.31496062992125984"/>
  <pageSetup horizontalDpi="600" verticalDpi="600" orientation="landscape" paperSize="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BLAŽEJOVÁ Stanislava</cp:lastModifiedBy>
  <cp:lastPrinted>2019-06-06T08:22:32Z</cp:lastPrinted>
  <dcterms:created xsi:type="dcterms:W3CDTF">2012-08-06T08:22:07Z</dcterms:created>
  <dcterms:modified xsi:type="dcterms:W3CDTF">2019-06-06T08:27:11Z</dcterms:modified>
  <cp:category/>
  <cp:version/>
  <cp:contentType/>
  <cp:contentStatus/>
</cp:coreProperties>
</file>