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<sst xmlns="http://schemas.openxmlformats.org/spreadsheetml/2006/main" count="212" uniqueCount="105">
  <si>
    <t xml:space="preserve">Skutočné plnenie </t>
  </si>
  <si>
    <t>za rok 2012</t>
  </si>
  <si>
    <t xml:space="preserve">Rozpočet </t>
  </si>
  <si>
    <t>na rok 2015</t>
  </si>
  <si>
    <t>Bežné príjmy</t>
  </si>
  <si>
    <t>Kapitálové príjmy</t>
  </si>
  <si>
    <t>Finančné príjmy</t>
  </si>
  <si>
    <t xml:space="preserve">Príjmy spolu </t>
  </si>
  <si>
    <t xml:space="preserve">Výdavky spolu </t>
  </si>
  <si>
    <t>Hospodárenie obce</t>
  </si>
  <si>
    <t xml:space="preserve">Očakávaná </t>
  </si>
  <si>
    <t xml:space="preserve"> skutočnosť</t>
  </si>
  <si>
    <t>za rok 2013</t>
  </si>
  <si>
    <t>za rok 2014</t>
  </si>
  <si>
    <t>na rok 2016</t>
  </si>
  <si>
    <t>na rok 2017</t>
  </si>
  <si>
    <t>100 - daňové príjmy</t>
  </si>
  <si>
    <t>200 - nedaňové príjmy</t>
  </si>
  <si>
    <t xml:space="preserve"> </t>
  </si>
  <si>
    <t>300 - granty a transfery</t>
  </si>
  <si>
    <t>200 - kapitálové príjmy</t>
  </si>
  <si>
    <t>400 - príjmy z transakcií s finančnými A a P</t>
  </si>
  <si>
    <t>500 - prijaté úvery, pôžičky</t>
  </si>
  <si>
    <t>600 -Bežné výdavky</t>
  </si>
  <si>
    <t>700 -Kapitálové výdavky</t>
  </si>
  <si>
    <t xml:space="preserve">Schválený rozpočet </t>
  </si>
  <si>
    <t>Výkonné a zákonodarné orgány</t>
  </si>
  <si>
    <t>01.1.1.</t>
  </si>
  <si>
    <t>610 Mzdy, platy, služobné príjmy</t>
  </si>
  <si>
    <t>630 Tovary a služby</t>
  </si>
  <si>
    <t>640 Bežné transfery</t>
  </si>
  <si>
    <t>Finančné a rozpočtové záležitosti</t>
  </si>
  <si>
    <t>01.1.2.</t>
  </si>
  <si>
    <t>Iné všeobecné služby - matrika</t>
  </si>
  <si>
    <t>01.3.3.</t>
  </si>
  <si>
    <t>Všeobecné služby inde neklasifik.</t>
  </si>
  <si>
    <t>01.6.0.  Voľby</t>
  </si>
  <si>
    <t>Civilná ochrana</t>
  </si>
  <si>
    <t>02.2.0.</t>
  </si>
  <si>
    <t>620 Poistné a príspevok do poisťovní</t>
  </si>
  <si>
    <t>Ochrana pred požiarmi</t>
  </si>
  <si>
    <t>03.2.0.</t>
  </si>
  <si>
    <t>Poľnohospodárstvo - ochrana proti</t>
  </si>
  <si>
    <t>záplavám, veterinárna prevencia</t>
  </si>
  <si>
    <t>04.2.1.</t>
  </si>
  <si>
    <t>Cestná doprava</t>
  </si>
  <si>
    <t>04.5.1.</t>
  </si>
  <si>
    <t>Nakladanie s odpadmi</t>
  </si>
  <si>
    <t>05.1.0.</t>
  </si>
  <si>
    <t>Nakladanie s odpadovými vodami</t>
  </si>
  <si>
    <t>05.2.0.</t>
  </si>
  <si>
    <r>
      <rPr>
        <sz val="11"/>
        <color indexed="8"/>
        <rFont val="Calibri"/>
        <family val="2"/>
      </rPr>
      <t>620 Poistné a príspevok do poisťovní</t>
    </r>
  </si>
  <si>
    <t>Rozvoj obcí</t>
  </si>
  <si>
    <t>06.2.0.</t>
  </si>
  <si>
    <t>Zásobovanie vodou</t>
  </si>
  <si>
    <t>06.3.0.</t>
  </si>
  <si>
    <t>Verejné osvetlenie</t>
  </si>
  <si>
    <t>06.4.0.</t>
  </si>
  <si>
    <t>Bývanie a občianska vybavenosť</t>
  </si>
  <si>
    <t>06.6.0. obecný byt</t>
  </si>
  <si>
    <t>Rekreačné a športové služby</t>
  </si>
  <si>
    <t xml:space="preserve">08.1.0. </t>
  </si>
  <si>
    <t>Kultúrne služby</t>
  </si>
  <si>
    <t>08.2.0. Kultúrny dom a knižnica</t>
  </si>
  <si>
    <t>Vysielacie a vydavateľské služby</t>
  </si>
  <si>
    <t>08.3.0. miestny rozhlas</t>
  </si>
  <si>
    <t>630  Tovary a služby</t>
  </si>
  <si>
    <t>Náboženské a iné spoločenské služby</t>
  </si>
  <si>
    <t>08.4.0. DS, členstvo v organizáciach</t>
  </si>
  <si>
    <t>Rekreácia, kultúra a náboženstvo</t>
  </si>
  <si>
    <t>inde neklasifikované</t>
  </si>
  <si>
    <t>08.6.0. Občianske obrady</t>
  </si>
  <si>
    <t>Predprimárne vzdelávanie - MŠ</t>
  </si>
  <si>
    <t>09.1.1.1.</t>
  </si>
  <si>
    <t>Primárne vzdelávanie ZŠ 1.-4. ročník</t>
  </si>
  <si>
    <t>09.1.2.1.</t>
  </si>
  <si>
    <t>Nižšie sekundárne vzdelávanie</t>
  </si>
  <si>
    <t>09.2.1.1. ZŠ II. stupeň</t>
  </si>
  <si>
    <t>Vzdeláv. nedefinované podľa úrovne</t>
  </si>
  <si>
    <t>09.5.0. Školský klub</t>
  </si>
  <si>
    <t>Vedľajšie služby v školstve</t>
  </si>
  <si>
    <t>v rámci predprimárneho vzdelávania</t>
  </si>
  <si>
    <t>09.6.0.1. Školská jedáleň pre MŠ</t>
  </si>
  <si>
    <t>v rámci primárneho vzdelávania</t>
  </si>
  <si>
    <t>09.6.0.2. Školská jedáleň pre 1.-4. roč.</t>
  </si>
  <si>
    <t>v rámci nižšieho sekundárneho vzd.</t>
  </si>
  <si>
    <t>09.6.0.3 Školská jedáleň pre II. st. ZŠ</t>
  </si>
  <si>
    <t>Staroba - Klub dôchodcov</t>
  </si>
  <si>
    <t>10.2.0.</t>
  </si>
  <si>
    <t>633 Tovary a služby</t>
  </si>
  <si>
    <t>642 Bežný transfer</t>
  </si>
  <si>
    <t>Sociálna pomoc občanom v hmotnej</t>
  </si>
  <si>
    <t>núdzi, 10.7.0.</t>
  </si>
  <si>
    <t>Bežné výdavky</t>
  </si>
  <si>
    <t>Kapitálové výdavky</t>
  </si>
  <si>
    <t>716 Prípravná  a projekt. dokumentácia</t>
  </si>
  <si>
    <t>717 Realizácia stavieb a ich techn. Zhod.</t>
  </si>
  <si>
    <t>711 Nákup pozemkov a nehm. aktív</t>
  </si>
  <si>
    <t>Základná škola</t>
  </si>
  <si>
    <t>09.1.2.1. (2012 - 2014)</t>
  </si>
  <si>
    <t>Školská jedáleň</t>
  </si>
  <si>
    <t>09.6.0.1. (2012-2014)</t>
  </si>
  <si>
    <t>713 Nákup strojov, zariadení, prístrojov</t>
  </si>
  <si>
    <t>Rozpočet obce Malá Ida na rok 2015 s výhľadom na roky 2016 a 2017</t>
  </si>
  <si>
    <t>Schválený dňa 22.12.2014, uznesením OZ č. 31/2014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</si>
</sst>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4" fontId="0" fillId="0" borderId="21" xfId="0" applyNumberFormat="1" applyBorder="1" applyAlignment="1">
      <alignment/>
    </xf>
    <xf numFmtId="0" fontId="30" fillId="0" borderId="12" xfId="0" applyFont="1" applyBorder="1" applyAlignment="1">
      <alignment/>
    </xf>
    <xf numFmtId="0" fontId="30" fillId="0" borderId="10" xfId="0" applyFont="1" applyBorder="1" applyAlignment="1">
      <alignment/>
    </xf>
    <xf numFmtId="4" fontId="30" fillId="0" borderId="12" xfId="0" applyNumberFormat="1" applyFont="1" applyBorder="1" applyAlignment="1">
      <alignment/>
    </xf>
    <xf numFmtId="4" fontId="30" fillId="0" borderId="16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4" fontId="30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8" fillId="33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9" xfId="0" applyNumberFormat="1" applyFill="1" applyBorder="1" applyAlignment="1">
      <alignment/>
    </xf>
    <xf numFmtId="0" fontId="0" fillId="0" borderId="21" xfId="0" applyBorder="1" applyAlignment="1">
      <alignment horizontal="left"/>
    </xf>
    <xf numFmtId="0" fontId="30" fillId="35" borderId="10" xfId="0" applyFont="1" applyFill="1" applyBorder="1" applyAlignment="1">
      <alignment/>
    </xf>
    <xf numFmtId="14" fontId="30" fillId="35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39" fillId="35" borderId="10" xfId="0" applyFont="1" applyFill="1" applyBorder="1" applyAlignment="1">
      <alignment/>
    </xf>
    <xf numFmtId="4" fontId="31" fillId="35" borderId="10" xfId="0" applyNumberFormat="1" applyFont="1" applyFill="1" applyBorder="1" applyAlignment="1">
      <alignment/>
    </xf>
    <xf numFmtId="4" fontId="31" fillId="35" borderId="19" xfId="0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0" borderId="17" xfId="0" applyBorder="1" applyAlignment="1">
      <alignment/>
    </xf>
    <xf numFmtId="4" fontId="0" fillId="35" borderId="23" xfId="0" applyNumberFormat="1" applyFill="1" applyBorder="1" applyAlignment="1">
      <alignment/>
    </xf>
    <xf numFmtId="4" fontId="20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workbookViewId="0" topLeftCell="A1">
      <selection activeCell="B260" sqref="B260"/>
    </sheetView>
  </sheetViews>
  <sheetFormatPr defaultColWidth="9.140625" defaultRowHeight="15"/>
  <cols>
    <col min="1" max="1" width="35.57421875" style="0" customWidth="1"/>
    <col min="2" max="2" width="17.00390625" style="0" customWidth="1"/>
    <col min="3" max="4" width="15.8515625" style="0" customWidth="1"/>
    <col min="5" max="5" width="11.8515625" style="0" customWidth="1"/>
    <col min="6" max="7" width="11.421875" style="0" customWidth="1"/>
    <col min="8" max="8" width="11.140625" style="0" customWidth="1"/>
  </cols>
  <sheetData>
    <row r="1" spans="1:8" ht="15">
      <c r="A1" s="54"/>
      <c r="B1" s="54"/>
      <c r="C1" s="54"/>
      <c r="D1" s="54"/>
      <c r="E1" s="54"/>
      <c r="F1" s="54"/>
      <c r="G1" s="54"/>
      <c r="H1" s="54"/>
    </row>
    <row r="2" spans="1:8" ht="18.75">
      <c r="A2" s="55" t="s">
        <v>103</v>
      </c>
      <c r="B2" s="56"/>
      <c r="C2" s="56"/>
      <c r="D2" s="56"/>
      <c r="E2" s="56"/>
      <c r="F2" s="56"/>
      <c r="G2" s="56"/>
      <c r="H2" s="56"/>
    </row>
    <row r="3" spans="1:8" ht="15">
      <c r="A3" s="54"/>
      <c r="B3" s="54"/>
      <c r="C3" s="54"/>
      <c r="D3" s="54"/>
      <c r="E3" s="51"/>
      <c r="F3" s="54"/>
      <c r="G3" s="54"/>
      <c r="H3" s="54"/>
    </row>
    <row r="4" spans="1:5" ht="15">
      <c r="A4" s="54"/>
      <c r="E4" s="50" t="s">
        <v>10</v>
      </c>
    </row>
    <row r="5" spans="1:8" ht="15">
      <c r="A5" s="2"/>
      <c r="B5" s="13" t="s">
        <v>0</v>
      </c>
      <c r="C5" s="12" t="s">
        <v>0</v>
      </c>
      <c r="D5" s="37" t="s">
        <v>25</v>
      </c>
      <c r="E5" s="22" t="s">
        <v>11</v>
      </c>
      <c r="F5" s="14" t="s">
        <v>2</v>
      </c>
      <c r="G5" s="13" t="s">
        <v>2</v>
      </c>
      <c r="H5" s="10" t="s">
        <v>2</v>
      </c>
    </row>
    <row r="6" spans="1:8" ht="15">
      <c r="A6" s="3"/>
      <c r="B6" s="16" t="s">
        <v>1</v>
      </c>
      <c r="C6" s="15" t="s">
        <v>12</v>
      </c>
      <c r="D6" s="18">
        <v>2014</v>
      </c>
      <c r="E6" s="17" t="s">
        <v>13</v>
      </c>
      <c r="F6" s="17" t="s">
        <v>3</v>
      </c>
      <c r="G6" s="16" t="s">
        <v>14</v>
      </c>
      <c r="H6" s="18" t="s">
        <v>15</v>
      </c>
    </row>
    <row r="7" spans="1:8" ht="15">
      <c r="A7" s="24" t="s">
        <v>4</v>
      </c>
      <c r="B7" s="26">
        <v>808755.27</v>
      </c>
      <c r="C7" s="27">
        <v>873293.58</v>
      </c>
      <c r="D7" s="27">
        <v>804794</v>
      </c>
      <c r="E7" s="28">
        <v>892635</v>
      </c>
      <c r="F7" s="26">
        <v>889166</v>
      </c>
      <c r="G7" s="26">
        <v>924812</v>
      </c>
      <c r="H7" s="26">
        <v>967778</v>
      </c>
    </row>
    <row r="8" spans="1:8" ht="15">
      <c r="A8" s="3" t="s">
        <v>16</v>
      </c>
      <c r="B8" s="11">
        <v>345218.77</v>
      </c>
      <c r="C8" s="11">
        <v>381346.58</v>
      </c>
      <c r="D8" s="11">
        <v>354908</v>
      </c>
      <c r="E8" s="11">
        <v>402580</v>
      </c>
      <c r="F8" s="11">
        <v>418900</v>
      </c>
      <c r="G8" s="11">
        <v>445840</v>
      </c>
      <c r="H8" s="11">
        <v>472940</v>
      </c>
    </row>
    <row r="9" spans="1:8" ht="15">
      <c r="A9" s="3" t="s">
        <v>17</v>
      </c>
      <c r="B9" s="11">
        <v>99071.82</v>
      </c>
      <c r="C9" s="11">
        <v>84583.7</v>
      </c>
      <c r="D9" s="11">
        <v>60675</v>
      </c>
      <c r="E9" s="11">
        <v>82599</v>
      </c>
      <c r="F9" s="11">
        <v>47940</v>
      </c>
      <c r="G9" s="11">
        <v>46030</v>
      </c>
      <c r="H9" s="11">
        <v>47130</v>
      </c>
    </row>
    <row r="10" spans="1:8" ht="15">
      <c r="A10" s="3" t="s">
        <v>19</v>
      </c>
      <c r="B10" s="11">
        <v>364464.68</v>
      </c>
      <c r="C10" s="11">
        <v>407363.3</v>
      </c>
      <c r="D10" s="11">
        <v>389211</v>
      </c>
      <c r="E10" s="11">
        <v>407456</v>
      </c>
      <c r="F10" s="11">
        <v>422326</v>
      </c>
      <c r="G10" s="11">
        <v>432942</v>
      </c>
      <c r="H10" s="11">
        <v>447708</v>
      </c>
    </row>
    <row r="11" spans="1:8" ht="15">
      <c r="A11" s="25" t="s">
        <v>5</v>
      </c>
      <c r="B11" s="28">
        <v>519014.38</v>
      </c>
      <c r="C11" s="29">
        <v>113364.37</v>
      </c>
      <c r="D11" s="29">
        <v>20000</v>
      </c>
      <c r="E11" s="28">
        <v>10000</v>
      </c>
      <c r="F11" s="28">
        <v>15000</v>
      </c>
      <c r="G11" s="28">
        <v>0</v>
      </c>
      <c r="H11" s="28">
        <v>0</v>
      </c>
    </row>
    <row r="12" spans="1:8" ht="15">
      <c r="A12" s="30" t="s">
        <v>20</v>
      </c>
      <c r="B12" s="11">
        <v>1361</v>
      </c>
      <c r="C12" s="11">
        <v>656.72</v>
      </c>
      <c r="D12" s="11">
        <v>20000</v>
      </c>
      <c r="E12" s="11">
        <v>10000</v>
      </c>
      <c r="F12" s="11">
        <v>15000</v>
      </c>
      <c r="G12" s="11">
        <v>0</v>
      </c>
      <c r="H12" s="11">
        <v>0</v>
      </c>
    </row>
    <row r="13" spans="1:8" ht="15">
      <c r="A13" s="3" t="s">
        <v>19</v>
      </c>
      <c r="B13" s="11">
        <v>517653.38</v>
      </c>
      <c r="C13" s="11">
        <v>112707.65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5">
      <c r="A14" s="25" t="s">
        <v>6</v>
      </c>
      <c r="B14" s="28">
        <v>5198.14</v>
      </c>
      <c r="C14" s="29">
        <v>8252.35</v>
      </c>
      <c r="D14" s="29">
        <v>94300</v>
      </c>
      <c r="E14" s="28">
        <v>19959</v>
      </c>
      <c r="F14" s="28">
        <v>7076</v>
      </c>
      <c r="G14" s="28">
        <v>300</v>
      </c>
      <c r="H14" s="28">
        <v>300</v>
      </c>
    </row>
    <row r="15" spans="1:8" s="36" customFormat="1" ht="34.5" customHeight="1">
      <c r="A15" s="33" t="s">
        <v>21</v>
      </c>
      <c r="B15" s="34"/>
      <c r="C15" s="35"/>
      <c r="D15" s="35"/>
      <c r="E15" s="34"/>
      <c r="F15" s="34"/>
      <c r="G15" s="34"/>
      <c r="H15" s="34"/>
    </row>
    <row r="16" spans="1:8" ht="15">
      <c r="A16" s="1" t="s">
        <v>22</v>
      </c>
      <c r="B16" s="31">
        <v>0</v>
      </c>
      <c r="C16" s="32">
        <v>0</v>
      </c>
      <c r="D16" s="32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ht="15">
      <c r="A17" s="4" t="s">
        <v>7</v>
      </c>
      <c r="B17" s="7">
        <f aca="true" t="shared" si="0" ref="B17:H17">SUM(B7+B11+B14)</f>
        <v>1332967.7899999998</v>
      </c>
      <c r="C17" s="20">
        <f t="shared" si="0"/>
        <v>994910.2999999999</v>
      </c>
      <c r="D17" s="20">
        <f t="shared" si="0"/>
        <v>919094</v>
      </c>
      <c r="E17" s="7">
        <f t="shared" si="0"/>
        <v>922594</v>
      </c>
      <c r="F17" s="7">
        <f>SUM(F7+F11+F14)</f>
        <v>911242</v>
      </c>
      <c r="G17" s="7">
        <f t="shared" si="0"/>
        <v>925112</v>
      </c>
      <c r="H17" s="7">
        <f t="shared" si="0"/>
        <v>968078</v>
      </c>
    </row>
    <row r="18" spans="1:8" ht="15.75">
      <c r="A18" s="47" t="s">
        <v>93</v>
      </c>
      <c r="B18" s="39"/>
      <c r="C18" s="39"/>
      <c r="D18" s="39"/>
      <c r="E18" s="39"/>
      <c r="F18" s="39"/>
      <c r="G18" s="39"/>
      <c r="H18" s="39"/>
    </row>
    <row r="19" spans="1:8" ht="15">
      <c r="A19" s="42" t="s">
        <v>26</v>
      </c>
      <c r="B19" s="39"/>
      <c r="C19" s="39"/>
      <c r="D19" s="39"/>
      <c r="E19" s="39"/>
      <c r="F19" s="39"/>
      <c r="G19" s="39"/>
      <c r="H19" s="39"/>
    </row>
    <row r="20" spans="1:8" ht="15">
      <c r="A20" s="43" t="s">
        <v>27</v>
      </c>
      <c r="B20" s="39"/>
      <c r="C20" s="39"/>
      <c r="D20" s="39"/>
      <c r="E20" s="39"/>
      <c r="F20" s="39"/>
      <c r="G20" s="39"/>
      <c r="H20" s="39"/>
    </row>
    <row r="21" spans="1:8" ht="15">
      <c r="A21" s="44" t="s">
        <v>28</v>
      </c>
      <c r="B21">
        <v>61024.03</v>
      </c>
      <c r="C21" s="39">
        <v>62224.44</v>
      </c>
      <c r="D21" s="39">
        <v>73506</v>
      </c>
      <c r="E21" s="39">
        <v>73506</v>
      </c>
      <c r="F21" s="39">
        <v>75310</v>
      </c>
      <c r="G21" s="39">
        <v>80898</v>
      </c>
      <c r="H21" s="39">
        <v>84874</v>
      </c>
    </row>
    <row r="22" spans="1:8" ht="15">
      <c r="A22" s="41" t="s">
        <v>39</v>
      </c>
      <c r="B22" s="39">
        <v>21758.77</v>
      </c>
      <c r="C22" s="39">
        <v>22864.07</v>
      </c>
      <c r="D22" s="39">
        <v>25648</v>
      </c>
      <c r="E22" s="39">
        <v>25648</v>
      </c>
      <c r="F22" s="39">
        <v>29565</v>
      </c>
      <c r="G22" s="39">
        <v>27522</v>
      </c>
      <c r="H22" s="39">
        <v>28856</v>
      </c>
    </row>
    <row r="23" spans="1:8" ht="15">
      <c r="A23" s="38" t="s">
        <v>29</v>
      </c>
      <c r="B23" s="39">
        <v>26809.38</v>
      </c>
      <c r="C23" s="39">
        <v>33939.43</v>
      </c>
      <c r="D23" s="39">
        <v>46921</v>
      </c>
      <c r="E23" s="39">
        <v>25000</v>
      </c>
      <c r="F23" s="39">
        <v>36051</v>
      </c>
      <c r="G23" s="39">
        <v>46761</v>
      </c>
      <c r="H23" s="39">
        <v>32781</v>
      </c>
    </row>
    <row r="24" spans="1:8" ht="15">
      <c r="A24" s="38" t="s">
        <v>30</v>
      </c>
      <c r="B24" s="39">
        <v>97.22</v>
      </c>
      <c r="C24" s="40">
        <v>785</v>
      </c>
      <c r="D24" s="40">
        <v>2956</v>
      </c>
      <c r="E24" s="39">
        <v>600</v>
      </c>
      <c r="F24" s="39">
        <v>9380</v>
      </c>
      <c r="G24" s="39">
        <v>500</v>
      </c>
      <c r="H24" s="39">
        <v>500</v>
      </c>
    </row>
    <row r="25" spans="1:8" ht="15">
      <c r="A25" s="38"/>
      <c r="B25" s="39">
        <f aca="true" t="shared" si="1" ref="B25:H25">SUM(B21:B24)</f>
        <v>109689.40000000001</v>
      </c>
      <c r="C25" s="40">
        <f t="shared" si="1"/>
        <v>119812.94</v>
      </c>
      <c r="D25" s="40">
        <f t="shared" si="1"/>
        <v>149031</v>
      </c>
      <c r="E25" s="39">
        <f t="shared" si="1"/>
        <v>124754</v>
      </c>
      <c r="F25" s="39">
        <f t="shared" si="1"/>
        <v>150306</v>
      </c>
      <c r="G25" s="39">
        <f t="shared" si="1"/>
        <v>155681</v>
      </c>
      <c r="H25" s="39">
        <f t="shared" si="1"/>
        <v>147011</v>
      </c>
    </row>
    <row r="26" spans="1:8" ht="15">
      <c r="A26" s="42" t="s">
        <v>31</v>
      </c>
      <c r="B26" s="39"/>
      <c r="C26" s="40"/>
      <c r="D26" s="40"/>
      <c r="E26" s="39"/>
      <c r="F26" s="39"/>
      <c r="G26" s="39"/>
      <c r="H26" s="39"/>
    </row>
    <row r="27" spans="1:8" ht="15">
      <c r="A27" s="42" t="s">
        <v>32</v>
      </c>
      <c r="B27" s="39"/>
      <c r="C27" s="40"/>
      <c r="D27" s="40"/>
      <c r="E27" s="39"/>
      <c r="F27" s="39"/>
      <c r="G27" s="39"/>
      <c r="H27" s="39"/>
    </row>
    <row r="28" spans="1:8" ht="15">
      <c r="A28" s="38" t="s">
        <v>29</v>
      </c>
      <c r="B28" s="39">
        <v>1494.5</v>
      </c>
      <c r="C28" s="40">
        <v>830.16</v>
      </c>
      <c r="D28" s="40">
        <v>970</v>
      </c>
      <c r="E28" s="39">
        <v>1390</v>
      </c>
      <c r="F28" s="39">
        <v>1000</v>
      </c>
      <c r="G28" s="39">
        <v>1000</v>
      </c>
      <c r="H28" s="39">
        <v>1000</v>
      </c>
    </row>
    <row r="29" spans="1:8" ht="15">
      <c r="A29" s="38"/>
      <c r="B29" s="39">
        <f>SUM(B28)</f>
        <v>1494.5</v>
      </c>
      <c r="C29" s="40">
        <f>SUM(C28)</f>
        <v>830.16</v>
      </c>
      <c r="D29" s="40">
        <f>SUM(D28)</f>
        <v>970</v>
      </c>
      <c r="E29" s="39">
        <f>SUM(E28)</f>
        <v>1390</v>
      </c>
      <c r="F29" s="39">
        <v>1000</v>
      </c>
      <c r="G29" s="39">
        <v>1000</v>
      </c>
      <c r="H29" s="39">
        <v>1000</v>
      </c>
    </row>
    <row r="30" spans="1:8" ht="15">
      <c r="A30" s="38"/>
      <c r="B30" s="39"/>
      <c r="C30" s="40"/>
      <c r="D30" s="40"/>
      <c r="E30" s="39"/>
      <c r="F30" s="39"/>
      <c r="G30" s="39"/>
      <c r="H30" s="39"/>
    </row>
    <row r="31" spans="1:8" ht="15">
      <c r="A31" s="38"/>
      <c r="B31" s="39"/>
      <c r="C31" s="40"/>
      <c r="D31" s="40"/>
      <c r="E31" s="39"/>
      <c r="F31" s="39"/>
      <c r="G31" s="39"/>
      <c r="H31" s="39"/>
    </row>
    <row r="32" spans="1:8" ht="15">
      <c r="A32" s="42" t="s">
        <v>33</v>
      </c>
      <c r="B32" s="39"/>
      <c r="C32" s="40"/>
      <c r="D32" s="40"/>
      <c r="E32" s="39"/>
      <c r="F32" s="39"/>
      <c r="G32" s="39"/>
      <c r="H32" s="39"/>
    </row>
    <row r="33" spans="1:8" ht="15">
      <c r="A33" s="42" t="s">
        <v>34</v>
      </c>
      <c r="B33" s="39"/>
      <c r="C33" s="40"/>
      <c r="D33" s="40"/>
      <c r="E33" s="39"/>
      <c r="F33" s="39"/>
      <c r="G33" s="39"/>
      <c r="H33" s="39"/>
    </row>
    <row r="34" spans="1:8" ht="15">
      <c r="A34" s="38" t="s">
        <v>28</v>
      </c>
      <c r="B34" s="39">
        <v>2138.54</v>
      </c>
      <c r="C34" s="40">
        <v>2185.28</v>
      </c>
      <c r="D34" s="40">
        <v>2430</v>
      </c>
      <c r="E34" s="39">
        <v>2750</v>
      </c>
      <c r="F34" s="39">
        <v>2970</v>
      </c>
      <c r="G34" s="39">
        <v>2970</v>
      </c>
      <c r="H34" s="39">
        <v>2970</v>
      </c>
    </row>
    <row r="35" spans="1:8" ht="15">
      <c r="A35" s="38" t="s">
        <v>39</v>
      </c>
      <c r="B35" s="39">
        <v>771.27</v>
      </c>
      <c r="C35" s="40">
        <v>752.89</v>
      </c>
      <c r="D35" s="40">
        <v>825</v>
      </c>
      <c r="E35" s="39">
        <v>825</v>
      </c>
      <c r="F35" s="39">
        <v>839</v>
      </c>
      <c r="G35" s="39">
        <v>839</v>
      </c>
      <c r="H35" s="39">
        <v>839</v>
      </c>
    </row>
    <row r="36" spans="1:8" ht="15">
      <c r="A36" s="38" t="s">
        <v>29</v>
      </c>
      <c r="B36" s="39">
        <v>873.79</v>
      </c>
      <c r="C36" s="40">
        <v>1900.28</v>
      </c>
      <c r="D36" s="40">
        <v>1583</v>
      </c>
      <c r="E36" s="39">
        <v>1383</v>
      </c>
      <c r="F36" s="39">
        <v>1151</v>
      </c>
      <c r="G36" s="39">
        <v>1151</v>
      </c>
      <c r="H36" s="39">
        <v>1151</v>
      </c>
    </row>
    <row r="37" spans="1:8" ht="15">
      <c r="A37" s="42"/>
      <c r="B37" s="39">
        <f aca="true" t="shared" si="2" ref="B37:H37">SUM(B34:B36)</f>
        <v>3783.6</v>
      </c>
      <c r="C37" s="40">
        <f t="shared" si="2"/>
        <v>4838.45</v>
      </c>
      <c r="D37" s="40">
        <f t="shared" si="2"/>
        <v>4838</v>
      </c>
      <c r="E37" s="39">
        <f t="shared" si="2"/>
        <v>4958</v>
      </c>
      <c r="F37" s="39">
        <f t="shared" si="2"/>
        <v>4960</v>
      </c>
      <c r="G37" s="39">
        <f t="shared" si="2"/>
        <v>4960</v>
      </c>
      <c r="H37" s="39">
        <f t="shared" si="2"/>
        <v>4960</v>
      </c>
    </row>
    <row r="38" spans="1:8" ht="15">
      <c r="A38" s="42" t="s">
        <v>35</v>
      </c>
      <c r="B38" s="39"/>
      <c r="C38" s="40"/>
      <c r="D38" s="40"/>
      <c r="E38" s="39"/>
      <c r="F38" s="39"/>
      <c r="G38" s="39"/>
      <c r="H38" s="39"/>
    </row>
    <row r="39" spans="1:8" ht="15">
      <c r="A39" s="42" t="s">
        <v>36</v>
      </c>
      <c r="B39" s="39"/>
      <c r="C39" s="40"/>
      <c r="D39" s="40"/>
      <c r="E39" s="39"/>
      <c r="F39" s="39"/>
      <c r="G39" s="39"/>
      <c r="H39" s="39"/>
    </row>
    <row r="40" spans="1:8" ht="15">
      <c r="A40" s="46" t="s">
        <v>39</v>
      </c>
      <c r="B40" s="39">
        <v>72.1</v>
      </c>
      <c r="C40" s="40">
        <v>122.09</v>
      </c>
      <c r="D40" s="40">
        <v>160</v>
      </c>
      <c r="E40" s="39">
        <v>160</v>
      </c>
      <c r="F40" s="39">
        <v>0</v>
      </c>
      <c r="G40" s="39">
        <v>0</v>
      </c>
      <c r="H40" s="39">
        <v>0</v>
      </c>
    </row>
    <row r="41" spans="1:8" ht="15">
      <c r="A41" s="38" t="s">
        <v>29</v>
      </c>
      <c r="B41" s="39">
        <v>1094.19</v>
      </c>
      <c r="C41" s="40">
        <v>1207.14</v>
      </c>
      <c r="D41" s="40">
        <v>2200</v>
      </c>
      <c r="E41" s="39">
        <v>2551</v>
      </c>
      <c r="F41" s="39">
        <v>0</v>
      </c>
      <c r="G41" s="39">
        <v>0</v>
      </c>
      <c r="H41" s="39">
        <v>0</v>
      </c>
    </row>
    <row r="42" spans="1:8" ht="15">
      <c r="A42" s="45"/>
      <c r="B42" s="39">
        <f>SUM(B40:B41)</f>
        <v>1166.29</v>
      </c>
      <c r="C42" s="40">
        <f>SUM(C40:C41)</f>
        <v>1329.23</v>
      </c>
      <c r="D42" s="40">
        <f>SUM(D40:D41)</f>
        <v>2360</v>
      </c>
      <c r="E42" s="39">
        <f>SUM(E40:E41)</f>
        <v>2711</v>
      </c>
      <c r="F42" s="39">
        <v>0</v>
      </c>
      <c r="G42" s="39">
        <v>0</v>
      </c>
      <c r="H42" s="39">
        <v>0</v>
      </c>
    </row>
    <row r="43" spans="1:8" ht="15">
      <c r="A43" s="42" t="s">
        <v>37</v>
      </c>
      <c r="B43" s="39"/>
      <c r="C43" s="40"/>
      <c r="D43" s="40"/>
      <c r="E43" s="39"/>
      <c r="F43" s="39"/>
      <c r="G43" s="39"/>
      <c r="H43" s="39"/>
    </row>
    <row r="44" spans="1:8" ht="15">
      <c r="A44" s="42" t="s">
        <v>38</v>
      </c>
      <c r="B44" s="39"/>
      <c r="C44" s="40"/>
      <c r="D44" s="40"/>
      <c r="E44" s="39"/>
      <c r="F44" s="39"/>
      <c r="G44" s="39"/>
      <c r="H44" s="39"/>
    </row>
    <row r="45" spans="1:8" ht="15">
      <c r="A45" s="38" t="s">
        <v>29</v>
      </c>
      <c r="B45" s="39">
        <v>64.8</v>
      </c>
      <c r="C45" s="40">
        <v>64.8</v>
      </c>
      <c r="D45" s="40">
        <v>65</v>
      </c>
      <c r="E45" s="39">
        <v>65</v>
      </c>
      <c r="F45" s="39">
        <v>65</v>
      </c>
      <c r="G45" s="39">
        <v>65</v>
      </c>
      <c r="H45" s="39">
        <v>65</v>
      </c>
    </row>
    <row r="46" spans="1:8" ht="15">
      <c r="A46" s="42"/>
      <c r="B46" s="39">
        <f>SUM(B45)</f>
        <v>64.8</v>
      </c>
      <c r="C46" s="40">
        <f>SUM(C45)</f>
        <v>64.8</v>
      </c>
      <c r="D46" s="40">
        <f>SUM(D45)</f>
        <v>65</v>
      </c>
      <c r="E46" s="39">
        <f>SUM(E45)</f>
        <v>65</v>
      </c>
      <c r="F46" s="39">
        <v>65</v>
      </c>
      <c r="G46" s="39">
        <v>65</v>
      </c>
      <c r="H46" s="39">
        <v>65</v>
      </c>
    </row>
    <row r="47" spans="1:8" ht="15">
      <c r="A47" s="42" t="s">
        <v>40</v>
      </c>
      <c r="B47" s="39"/>
      <c r="C47" s="40"/>
      <c r="D47" s="40"/>
      <c r="E47" s="39"/>
      <c r="F47" s="39"/>
      <c r="G47" s="39"/>
      <c r="H47" s="39"/>
    </row>
    <row r="48" spans="1:8" ht="15">
      <c r="A48" s="42" t="s">
        <v>41</v>
      </c>
      <c r="B48" s="39"/>
      <c r="C48" s="40"/>
      <c r="D48" s="40"/>
      <c r="E48" s="39"/>
      <c r="F48" s="39"/>
      <c r="G48" s="39"/>
      <c r="H48" s="39"/>
    </row>
    <row r="49" spans="1:8" ht="15">
      <c r="A49" s="38" t="s">
        <v>29</v>
      </c>
      <c r="B49" s="39">
        <v>1018.68</v>
      </c>
      <c r="C49" s="40">
        <v>183.33</v>
      </c>
      <c r="D49" s="40">
        <v>1800</v>
      </c>
      <c r="E49" s="39">
        <v>300</v>
      </c>
      <c r="F49" s="39">
        <v>1990</v>
      </c>
      <c r="G49" s="39">
        <v>920</v>
      </c>
      <c r="H49" s="39">
        <v>890</v>
      </c>
    </row>
    <row r="50" spans="1:8" ht="15">
      <c r="A50" s="38" t="s">
        <v>30</v>
      </c>
      <c r="B50" s="39">
        <v>94</v>
      </c>
      <c r="C50" s="40">
        <v>94</v>
      </c>
      <c r="D50" s="40">
        <v>94</v>
      </c>
      <c r="E50" s="39">
        <v>94</v>
      </c>
      <c r="F50" s="39">
        <v>94</v>
      </c>
      <c r="G50" s="39">
        <v>94</v>
      </c>
      <c r="H50" s="39">
        <v>94</v>
      </c>
    </row>
    <row r="51" spans="1:8" ht="15">
      <c r="A51" s="45"/>
      <c r="B51" s="39">
        <f aca="true" t="shared" si="3" ref="B51:H51">SUM(B49:B50)</f>
        <v>1112.6799999999998</v>
      </c>
      <c r="C51" s="40">
        <f t="shared" si="3"/>
        <v>277.33000000000004</v>
      </c>
      <c r="D51" s="40">
        <f t="shared" si="3"/>
        <v>1894</v>
      </c>
      <c r="E51" s="39">
        <f t="shared" si="3"/>
        <v>394</v>
      </c>
      <c r="F51" s="39">
        <f t="shared" si="3"/>
        <v>2084</v>
      </c>
      <c r="G51" s="39">
        <f t="shared" si="3"/>
        <v>1014</v>
      </c>
      <c r="H51" s="39">
        <f t="shared" si="3"/>
        <v>984</v>
      </c>
    </row>
    <row r="52" spans="1:8" ht="15">
      <c r="A52" s="42" t="s">
        <v>42</v>
      </c>
      <c r="B52" s="39"/>
      <c r="C52" s="40"/>
      <c r="D52" s="40"/>
      <c r="E52" s="39"/>
      <c r="F52" s="39"/>
      <c r="G52" s="39"/>
      <c r="H52" s="39"/>
    </row>
    <row r="53" spans="1:8" ht="15">
      <c r="A53" s="42" t="s">
        <v>43</v>
      </c>
      <c r="B53" s="39"/>
      <c r="C53" s="40"/>
      <c r="D53" s="40"/>
      <c r="E53" s="39"/>
      <c r="F53" s="39"/>
      <c r="G53" s="39"/>
      <c r="H53" s="39"/>
    </row>
    <row r="54" spans="1:8" ht="15">
      <c r="A54" s="42" t="s">
        <v>44</v>
      </c>
      <c r="B54" s="39"/>
      <c r="C54" s="40"/>
      <c r="D54" s="40"/>
      <c r="E54" s="39"/>
      <c r="F54" s="39"/>
      <c r="G54" s="39"/>
      <c r="H54" s="39"/>
    </row>
    <row r="55" spans="1:8" ht="15">
      <c r="A55" s="46" t="s">
        <v>29</v>
      </c>
      <c r="B55" s="39">
        <v>60</v>
      </c>
      <c r="C55" s="40">
        <v>828.78</v>
      </c>
      <c r="D55" s="40">
        <v>700</v>
      </c>
      <c r="E55" s="39">
        <v>500</v>
      </c>
      <c r="F55" s="39">
        <v>1500</v>
      </c>
      <c r="G55" s="39">
        <v>1300</v>
      </c>
      <c r="H55" s="39">
        <v>1500</v>
      </c>
    </row>
    <row r="56" spans="1:8" ht="15">
      <c r="A56" s="38"/>
      <c r="B56" s="39">
        <f>SUM(B55)</f>
        <v>60</v>
      </c>
      <c r="C56" s="40">
        <f>SUM(C55)</f>
        <v>828.78</v>
      </c>
      <c r="D56" s="40">
        <f>SUM(D55)</f>
        <v>700</v>
      </c>
      <c r="E56" s="39">
        <f>SUM(E55)</f>
        <v>500</v>
      </c>
      <c r="F56" s="39">
        <v>1500</v>
      </c>
      <c r="G56" s="39">
        <v>1300</v>
      </c>
      <c r="H56" s="39">
        <v>1500</v>
      </c>
    </row>
    <row r="57" spans="1:8" ht="15">
      <c r="A57" s="42" t="s">
        <v>45</v>
      </c>
      <c r="B57" s="39"/>
      <c r="C57" s="40"/>
      <c r="D57" s="40"/>
      <c r="E57" s="39"/>
      <c r="F57" s="39"/>
      <c r="G57" s="39"/>
      <c r="H57" s="39"/>
    </row>
    <row r="58" spans="1:8" ht="15">
      <c r="A58" s="42" t="s">
        <v>46</v>
      </c>
      <c r="B58" s="39"/>
      <c r="C58" s="40"/>
      <c r="D58" s="40"/>
      <c r="E58" s="39"/>
      <c r="F58" s="39"/>
      <c r="G58" s="39"/>
      <c r="H58" s="39"/>
    </row>
    <row r="59" spans="1:8" ht="15">
      <c r="A59" s="38" t="s">
        <v>29</v>
      </c>
      <c r="B59" s="39">
        <v>852.59</v>
      </c>
      <c r="C59" s="40">
        <v>9511.59</v>
      </c>
      <c r="D59" s="40">
        <v>2130</v>
      </c>
      <c r="E59" s="39">
        <v>1500</v>
      </c>
      <c r="F59" s="39">
        <v>2250</v>
      </c>
      <c r="G59" s="39">
        <v>4442</v>
      </c>
      <c r="H59" s="39">
        <v>4500</v>
      </c>
    </row>
    <row r="60" spans="1:8" ht="15">
      <c r="A60" s="42"/>
      <c r="B60" s="39">
        <f>SUM(B59)</f>
        <v>852.59</v>
      </c>
      <c r="C60" s="40">
        <f>SUM(C59)</f>
        <v>9511.59</v>
      </c>
      <c r="D60" s="40">
        <f>SUM(D59)</f>
        <v>2130</v>
      </c>
      <c r="E60" s="39">
        <f>SUM(E59)</f>
        <v>1500</v>
      </c>
      <c r="F60" s="39">
        <v>2250</v>
      </c>
      <c r="G60" s="39">
        <v>4442</v>
      </c>
      <c r="H60" s="39">
        <v>4500</v>
      </c>
    </row>
    <row r="61" spans="1:8" ht="15">
      <c r="A61" s="42" t="s">
        <v>47</v>
      </c>
      <c r="B61" s="39"/>
      <c r="C61" s="40"/>
      <c r="D61" s="40"/>
      <c r="E61" s="39"/>
      <c r="F61" s="39"/>
      <c r="G61" s="39"/>
      <c r="H61" s="39"/>
    </row>
    <row r="62" spans="1:8" ht="15">
      <c r="A62" s="42" t="s">
        <v>48</v>
      </c>
      <c r="B62" s="39"/>
      <c r="C62" s="40"/>
      <c r="D62" s="40"/>
      <c r="E62" s="39"/>
      <c r="F62" s="39"/>
      <c r="G62" s="39"/>
      <c r="H62" s="39"/>
    </row>
    <row r="63" spans="1:8" ht="15">
      <c r="A63" s="38" t="s">
        <v>29</v>
      </c>
      <c r="B63" s="39">
        <v>25668.07</v>
      </c>
      <c r="C63" s="40">
        <v>27162.24</v>
      </c>
      <c r="D63" s="40">
        <v>26560</v>
      </c>
      <c r="E63" s="39">
        <v>26770</v>
      </c>
      <c r="F63" s="39">
        <v>33430</v>
      </c>
      <c r="G63" s="39">
        <v>32860</v>
      </c>
      <c r="H63" s="39">
        <v>33470</v>
      </c>
    </row>
    <row r="64" spans="1:8" ht="15">
      <c r="A64" s="42"/>
      <c r="B64" s="39">
        <f>SUM(B63)</f>
        <v>25668.07</v>
      </c>
      <c r="C64" s="40">
        <f>SUM(C63)</f>
        <v>27162.24</v>
      </c>
      <c r="D64" s="40">
        <f>SUM(D63)</f>
        <v>26560</v>
      </c>
      <c r="E64" s="39">
        <f>SUM(E63)</f>
        <v>26770</v>
      </c>
      <c r="F64" s="39">
        <v>33430</v>
      </c>
      <c r="G64" s="39">
        <v>32860</v>
      </c>
      <c r="H64" s="39">
        <v>33470</v>
      </c>
    </row>
    <row r="65" spans="1:8" ht="15">
      <c r="A65" s="42" t="s">
        <v>49</v>
      </c>
      <c r="B65" s="39"/>
      <c r="C65" s="40"/>
      <c r="D65" s="40"/>
      <c r="E65" s="39"/>
      <c r="F65" s="39"/>
      <c r="G65" s="39"/>
      <c r="H65" s="39"/>
    </row>
    <row r="66" spans="1:8" ht="15">
      <c r="A66" s="42" t="s">
        <v>50</v>
      </c>
      <c r="B66" s="39"/>
      <c r="C66" s="40"/>
      <c r="D66" s="40"/>
      <c r="E66" s="39"/>
      <c r="F66" s="39"/>
      <c r="G66" s="39"/>
      <c r="H66" s="39"/>
    </row>
    <row r="67" spans="1:8" ht="15">
      <c r="A67" s="46" t="s">
        <v>28</v>
      </c>
      <c r="B67" s="39">
        <v>8605.08</v>
      </c>
      <c r="C67" s="40">
        <v>8593.6</v>
      </c>
      <c r="D67" s="40">
        <v>0</v>
      </c>
      <c r="E67" s="39">
        <v>365</v>
      </c>
      <c r="F67" s="39">
        <v>0</v>
      </c>
      <c r="G67" s="39">
        <v>0</v>
      </c>
      <c r="H67" s="39">
        <v>0</v>
      </c>
    </row>
    <row r="68" spans="1:8" ht="15">
      <c r="A68" s="45" t="s">
        <v>51</v>
      </c>
      <c r="B68" s="39">
        <v>2578.06</v>
      </c>
      <c r="C68" s="40">
        <v>2790.83</v>
      </c>
      <c r="D68" s="40">
        <v>0</v>
      </c>
      <c r="E68" s="39">
        <v>121</v>
      </c>
      <c r="F68" s="39">
        <v>0</v>
      </c>
      <c r="G68" s="39">
        <v>0</v>
      </c>
      <c r="H68" s="39">
        <v>0</v>
      </c>
    </row>
    <row r="69" spans="1:8" ht="15">
      <c r="A69" s="38" t="s">
        <v>29</v>
      </c>
      <c r="B69" s="39">
        <v>26657.04</v>
      </c>
      <c r="C69" s="40">
        <v>18899.53</v>
      </c>
      <c r="D69" s="40">
        <v>0</v>
      </c>
      <c r="E69" s="39">
        <v>2890</v>
      </c>
      <c r="F69" s="39">
        <v>800</v>
      </c>
      <c r="G69" s="39">
        <v>800</v>
      </c>
      <c r="H69" s="39">
        <v>800</v>
      </c>
    </row>
    <row r="70" spans="1:8" ht="15">
      <c r="A70" s="46" t="s">
        <v>30</v>
      </c>
      <c r="B70" s="39">
        <v>0</v>
      </c>
      <c r="C70" s="40">
        <v>0</v>
      </c>
      <c r="D70" s="40">
        <v>0</v>
      </c>
      <c r="E70" s="39">
        <v>84</v>
      </c>
      <c r="F70" s="39">
        <v>0</v>
      </c>
      <c r="G70" s="39">
        <v>0</v>
      </c>
      <c r="H70" s="39">
        <v>0</v>
      </c>
    </row>
    <row r="71" spans="1:8" ht="15">
      <c r="A71" s="45"/>
      <c r="B71" s="39">
        <f aca="true" t="shared" si="4" ref="B71:H71">SUM(B67:B70)</f>
        <v>37840.18</v>
      </c>
      <c r="C71" s="40">
        <f t="shared" si="4"/>
        <v>30283.96</v>
      </c>
      <c r="D71" s="40">
        <f t="shared" si="4"/>
        <v>0</v>
      </c>
      <c r="E71" s="39">
        <f t="shared" si="4"/>
        <v>3460</v>
      </c>
      <c r="F71" s="39">
        <f t="shared" si="4"/>
        <v>800</v>
      </c>
      <c r="G71" s="39">
        <f t="shared" si="4"/>
        <v>800</v>
      </c>
      <c r="H71" s="39">
        <f t="shared" si="4"/>
        <v>800</v>
      </c>
    </row>
    <row r="72" spans="1:8" ht="15">
      <c r="A72" s="42" t="s">
        <v>52</v>
      </c>
      <c r="B72" s="39"/>
      <c r="C72" s="40"/>
      <c r="D72" s="40"/>
      <c r="E72" s="39"/>
      <c r="F72" s="39"/>
      <c r="G72" s="39"/>
      <c r="H72" s="39"/>
    </row>
    <row r="73" spans="1:8" ht="15">
      <c r="A73" s="42" t="s">
        <v>53</v>
      </c>
      <c r="B73" s="39"/>
      <c r="C73" s="40"/>
      <c r="D73" s="40"/>
      <c r="E73" s="39"/>
      <c r="F73" s="39"/>
      <c r="G73" s="39"/>
      <c r="H73" s="39"/>
    </row>
    <row r="74" spans="1:8" ht="15">
      <c r="A74" s="38" t="s">
        <v>29</v>
      </c>
      <c r="B74" s="39">
        <v>13466.37</v>
      </c>
      <c r="C74" s="40">
        <v>9742.33</v>
      </c>
      <c r="D74" s="40">
        <v>3180</v>
      </c>
      <c r="E74" s="39">
        <v>4770</v>
      </c>
      <c r="F74" s="39">
        <v>3150</v>
      </c>
      <c r="G74" s="39">
        <v>3100</v>
      </c>
      <c r="H74" s="39">
        <v>3150</v>
      </c>
    </row>
    <row r="75" spans="1:8" ht="15">
      <c r="A75" s="42"/>
      <c r="B75" s="39">
        <f>SUM(B74)</f>
        <v>13466.37</v>
      </c>
      <c r="C75" s="40">
        <f>SUM(C74)</f>
        <v>9742.33</v>
      </c>
      <c r="D75" s="40">
        <f>SUM(D74)</f>
        <v>3180</v>
      </c>
      <c r="E75" s="39">
        <f>SUM(E74)</f>
        <v>4770</v>
      </c>
      <c r="F75" s="39">
        <v>3150</v>
      </c>
      <c r="G75" s="39">
        <v>3100</v>
      </c>
      <c r="H75" s="39">
        <v>3150</v>
      </c>
    </row>
    <row r="76" spans="1:8" ht="15">
      <c r="A76" s="42" t="s">
        <v>56</v>
      </c>
      <c r="B76" s="39"/>
      <c r="C76" s="40"/>
      <c r="D76" s="40"/>
      <c r="E76" s="39"/>
      <c r="F76" s="39"/>
      <c r="G76" s="39"/>
      <c r="H76" s="39"/>
    </row>
    <row r="77" spans="1:8" ht="15">
      <c r="A77" s="42" t="s">
        <v>57</v>
      </c>
      <c r="B77" s="39"/>
      <c r="C77" s="40"/>
      <c r="D77" s="40"/>
      <c r="E77" s="39"/>
      <c r="F77" s="39"/>
      <c r="G77" s="39"/>
      <c r="H77" s="39"/>
    </row>
    <row r="78" spans="1:8" ht="15">
      <c r="A78" s="38" t="s">
        <v>29</v>
      </c>
      <c r="B78" s="39">
        <v>16285.62</v>
      </c>
      <c r="C78" s="40">
        <v>9181.76</v>
      </c>
      <c r="D78" s="40">
        <v>8880</v>
      </c>
      <c r="E78" s="39">
        <v>7500</v>
      </c>
      <c r="F78" s="39">
        <v>10350</v>
      </c>
      <c r="G78" s="39">
        <v>10650</v>
      </c>
      <c r="H78" s="39">
        <v>11100</v>
      </c>
    </row>
    <row r="79" spans="1:8" ht="15">
      <c r="A79" s="42"/>
      <c r="B79" s="39">
        <f>SUM(B78)</f>
        <v>16285.62</v>
      </c>
      <c r="C79" s="40">
        <f>SUM(C78)</f>
        <v>9181.76</v>
      </c>
      <c r="D79" s="40">
        <f>SUM(D78)</f>
        <v>8880</v>
      </c>
      <c r="E79" s="39">
        <f>SUM(E78)</f>
        <v>7500</v>
      </c>
      <c r="F79" s="39">
        <v>10350</v>
      </c>
      <c r="G79" s="39">
        <v>10650</v>
      </c>
      <c r="H79" s="39">
        <v>11100</v>
      </c>
    </row>
    <row r="80" spans="1:8" ht="15">
      <c r="A80" s="42" t="s">
        <v>58</v>
      </c>
      <c r="B80" s="39"/>
      <c r="C80" s="40"/>
      <c r="D80" s="40"/>
      <c r="E80" s="39"/>
      <c r="F80" s="39"/>
      <c r="G80" s="39"/>
      <c r="H80" s="39"/>
    </row>
    <row r="81" spans="1:8" ht="15">
      <c r="A81" s="42" t="s">
        <v>59</v>
      </c>
      <c r="B81" s="39"/>
      <c r="C81" s="40"/>
      <c r="D81" s="40"/>
      <c r="E81" s="39"/>
      <c r="F81" s="39"/>
      <c r="G81" s="39"/>
      <c r="H81" s="39"/>
    </row>
    <row r="82" spans="1:8" ht="15">
      <c r="A82" s="38" t="s">
        <v>29</v>
      </c>
      <c r="B82" s="39">
        <v>952.96</v>
      </c>
      <c r="C82" s="40">
        <v>1709.67</v>
      </c>
      <c r="D82" s="40">
        <v>2095</v>
      </c>
      <c r="E82" s="39">
        <v>1095</v>
      </c>
      <c r="F82" s="39">
        <v>2850</v>
      </c>
      <c r="G82" s="39">
        <v>1900</v>
      </c>
      <c r="H82" s="39">
        <v>1900</v>
      </c>
    </row>
    <row r="83" spans="1:8" ht="15">
      <c r="A83" s="42"/>
      <c r="B83" s="39">
        <f>SUM(B82)</f>
        <v>952.96</v>
      </c>
      <c r="C83" s="40">
        <f>SUM(C82)</f>
        <v>1709.67</v>
      </c>
      <c r="D83" s="40">
        <f>SUM(D82)</f>
        <v>2095</v>
      </c>
      <c r="E83" s="39">
        <f>SUM(E82)</f>
        <v>1095</v>
      </c>
      <c r="F83" s="39">
        <v>2850</v>
      </c>
      <c r="G83" s="39">
        <v>1900</v>
      </c>
      <c r="H83" s="39">
        <v>1900</v>
      </c>
    </row>
    <row r="84" spans="1:8" ht="15">
      <c r="A84" s="42" t="s">
        <v>60</v>
      </c>
      <c r="B84" s="39"/>
      <c r="C84" s="40"/>
      <c r="D84" s="40"/>
      <c r="E84" s="39"/>
      <c r="F84" s="39"/>
      <c r="G84" s="39"/>
      <c r="H84" s="39"/>
    </row>
    <row r="85" spans="1:8" ht="15">
      <c r="A85" s="42" t="s">
        <v>61</v>
      </c>
      <c r="B85" s="39"/>
      <c r="C85" s="40"/>
      <c r="D85" s="40"/>
      <c r="E85" s="39"/>
      <c r="F85" s="39"/>
      <c r="G85" s="39"/>
      <c r="H85" s="39"/>
    </row>
    <row r="86" spans="1:8" ht="15">
      <c r="A86" s="38" t="s">
        <v>29</v>
      </c>
      <c r="B86" s="39">
        <v>25218.7</v>
      </c>
      <c r="C86" s="40">
        <v>19618.2</v>
      </c>
      <c r="D86" s="40">
        <v>13700</v>
      </c>
      <c r="E86" s="39">
        <v>18295</v>
      </c>
      <c r="F86" s="39">
        <v>4230</v>
      </c>
      <c r="G86" s="39">
        <v>3240</v>
      </c>
      <c r="H86" s="39">
        <v>3240</v>
      </c>
    </row>
    <row r="87" spans="1:8" ht="15">
      <c r="A87" s="38" t="s">
        <v>30</v>
      </c>
      <c r="B87" s="39">
        <v>2500</v>
      </c>
      <c r="C87" s="40">
        <v>2500</v>
      </c>
      <c r="D87" s="40">
        <v>3000</v>
      </c>
      <c r="E87" s="39">
        <v>3000</v>
      </c>
      <c r="F87" s="39">
        <v>3000</v>
      </c>
      <c r="G87" s="39">
        <v>3000</v>
      </c>
      <c r="H87" s="39">
        <v>3000</v>
      </c>
    </row>
    <row r="88" spans="1:8" ht="15">
      <c r="A88" s="42"/>
      <c r="B88" s="39">
        <f aca="true" t="shared" si="5" ref="B88:H88">SUM(B86:B87)</f>
        <v>27718.7</v>
      </c>
      <c r="C88" s="40">
        <f t="shared" si="5"/>
        <v>22118.2</v>
      </c>
      <c r="D88" s="40">
        <f t="shared" si="5"/>
        <v>16700</v>
      </c>
      <c r="E88" s="39">
        <f t="shared" si="5"/>
        <v>21295</v>
      </c>
      <c r="F88" s="39">
        <f t="shared" si="5"/>
        <v>7230</v>
      </c>
      <c r="G88" s="39">
        <f t="shared" si="5"/>
        <v>6240</v>
      </c>
      <c r="H88" s="39">
        <f t="shared" si="5"/>
        <v>6240</v>
      </c>
    </row>
    <row r="89" spans="1:8" ht="15">
      <c r="A89" s="42" t="s">
        <v>62</v>
      </c>
      <c r="B89" s="39"/>
      <c r="C89" s="40"/>
      <c r="D89" s="40"/>
      <c r="E89" s="39"/>
      <c r="F89" s="39"/>
      <c r="G89" s="39"/>
      <c r="H89" s="39"/>
    </row>
    <row r="90" spans="1:8" ht="15">
      <c r="A90" s="42" t="s">
        <v>63</v>
      </c>
      <c r="B90" s="39"/>
      <c r="C90" s="40"/>
      <c r="D90" s="40"/>
      <c r="E90" s="39"/>
      <c r="F90" s="39"/>
      <c r="G90" s="39"/>
      <c r="H90" s="39"/>
    </row>
    <row r="91" spans="1:8" ht="15">
      <c r="A91" s="46" t="s">
        <v>28</v>
      </c>
      <c r="B91" s="39">
        <v>450</v>
      </c>
      <c r="C91" s="40">
        <v>426</v>
      </c>
      <c r="D91" s="40">
        <v>460</v>
      </c>
      <c r="E91" s="39">
        <v>460</v>
      </c>
      <c r="F91" s="39">
        <v>460</v>
      </c>
      <c r="G91" s="39">
        <v>460</v>
      </c>
      <c r="H91" s="39">
        <v>460</v>
      </c>
    </row>
    <row r="92" spans="1:8" ht="15">
      <c r="A92" s="45" t="s">
        <v>51</v>
      </c>
      <c r="B92" s="39">
        <v>155</v>
      </c>
      <c r="C92" s="40">
        <v>156</v>
      </c>
      <c r="D92" s="40">
        <v>161</v>
      </c>
      <c r="E92" s="39">
        <v>161</v>
      </c>
      <c r="F92" s="39">
        <v>161</v>
      </c>
      <c r="G92" s="39">
        <v>161</v>
      </c>
      <c r="H92" s="39">
        <v>161</v>
      </c>
    </row>
    <row r="93" spans="1:8" ht="15">
      <c r="A93" s="45" t="s">
        <v>29</v>
      </c>
      <c r="B93" s="39">
        <v>17586.72</v>
      </c>
      <c r="C93" s="40">
        <v>13522.22</v>
      </c>
      <c r="D93" s="40">
        <v>31225</v>
      </c>
      <c r="E93" s="39">
        <v>17000</v>
      </c>
      <c r="F93" s="39">
        <v>16690</v>
      </c>
      <c r="G93" s="39">
        <v>14660</v>
      </c>
      <c r="H93" s="39">
        <v>12880</v>
      </c>
    </row>
    <row r="94" spans="1:8" ht="15">
      <c r="A94" s="38" t="s">
        <v>30</v>
      </c>
      <c r="B94" s="39">
        <v>0</v>
      </c>
      <c r="C94" s="40">
        <v>0</v>
      </c>
      <c r="D94" s="40">
        <v>0</v>
      </c>
      <c r="E94" s="39">
        <v>0</v>
      </c>
      <c r="F94" s="39">
        <v>1600</v>
      </c>
      <c r="G94" s="39">
        <v>1000</v>
      </c>
      <c r="H94" s="39">
        <v>1000</v>
      </c>
    </row>
    <row r="95" spans="1:8" ht="15">
      <c r="A95" s="42"/>
      <c r="B95" s="39">
        <f aca="true" t="shared" si="6" ref="B95:H95">SUM(B91:B94)</f>
        <v>18191.72</v>
      </c>
      <c r="C95" s="40">
        <f t="shared" si="6"/>
        <v>14104.22</v>
      </c>
      <c r="D95" s="40">
        <f t="shared" si="6"/>
        <v>31846</v>
      </c>
      <c r="E95" s="39">
        <f t="shared" si="6"/>
        <v>17621</v>
      </c>
      <c r="F95" s="39">
        <f t="shared" si="6"/>
        <v>18911</v>
      </c>
      <c r="G95" s="39">
        <f t="shared" si="6"/>
        <v>16281</v>
      </c>
      <c r="H95" s="39">
        <f t="shared" si="6"/>
        <v>14501</v>
      </c>
    </row>
    <row r="96" spans="1:8" ht="15">
      <c r="A96" s="42"/>
      <c r="B96" s="39"/>
      <c r="C96" s="40"/>
      <c r="D96" s="40"/>
      <c r="E96" s="39"/>
      <c r="F96" s="39"/>
      <c r="G96" s="39"/>
      <c r="H96" s="39"/>
    </row>
    <row r="97" spans="1:8" ht="15">
      <c r="A97" s="42"/>
      <c r="B97" s="39"/>
      <c r="C97" s="40"/>
      <c r="D97" s="40"/>
      <c r="E97" s="39"/>
      <c r="F97" s="39"/>
      <c r="G97" s="39"/>
      <c r="H97" s="39"/>
    </row>
    <row r="98" spans="1:8" ht="15">
      <c r="A98" s="42" t="s">
        <v>64</v>
      </c>
      <c r="B98" s="39"/>
      <c r="C98" s="40"/>
      <c r="D98" s="40"/>
      <c r="E98" s="39"/>
      <c r="F98" s="39"/>
      <c r="G98" s="39"/>
      <c r="H98" s="39"/>
    </row>
    <row r="99" spans="1:8" ht="15">
      <c r="A99" s="42" t="s">
        <v>65</v>
      </c>
      <c r="B99" s="39"/>
      <c r="C99" s="40"/>
      <c r="D99" s="40"/>
      <c r="E99" s="39"/>
      <c r="F99" s="39"/>
      <c r="G99" s="39"/>
      <c r="H99" s="39"/>
    </row>
    <row r="100" spans="1:8" ht="15">
      <c r="A100" s="45" t="s">
        <v>66</v>
      </c>
      <c r="B100" s="39">
        <v>1486.64</v>
      </c>
      <c r="C100" s="40">
        <v>1807.24</v>
      </c>
      <c r="D100" s="40">
        <v>1700</v>
      </c>
      <c r="E100" s="39">
        <v>1735</v>
      </c>
      <c r="F100" s="39">
        <v>1770</v>
      </c>
      <c r="G100" s="39">
        <v>1770</v>
      </c>
      <c r="H100" s="39">
        <v>1770</v>
      </c>
    </row>
    <row r="101" spans="1:8" ht="15">
      <c r="A101" s="42"/>
      <c r="B101" s="39">
        <f>SUM(B100)</f>
        <v>1486.64</v>
      </c>
      <c r="C101" s="40">
        <f>SUM(C100)</f>
        <v>1807.24</v>
      </c>
      <c r="D101" s="40">
        <f>SUM(D100)</f>
        <v>1700</v>
      </c>
      <c r="E101" s="39">
        <f>SUM(E100)</f>
        <v>1735</v>
      </c>
      <c r="F101" s="39">
        <v>1770</v>
      </c>
      <c r="G101" s="39">
        <v>1770</v>
      </c>
      <c r="H101" s="39">
        <v>1770</v>
      </c>
    </row>
    <row r="102" spans="1:8" ht="15">
      <c r="A102" s="42" t="s">
        <v>67</v>
      </c>
      <c r="B102" s="39"/>
      <c r="C102" s="40"/>
      <c r="D102" s="40"/>
      <c r="E102" s="39"/>
      <c r="F102" s="39"/>
      <c r="G102" s="39"/>
      <c r="H102" s="39"/>
    </row>
    <row r="103" spans="1:8" ht="15">
      <c r="A103" s="42" t="s">
        <v>68</v>
      </c>
      <c r="B103" s="39"/>
      <c r="C103" s="40"/>
      <c r="D103" s="40"/>
      <c r="E103" s="39"/>
      <c r="F103" s="39"/>
      <c r="G103" s="39"/>
      <c r="H103" s="39"/>
    </row>
    <row r="104" spans="1:8" ht="15">
      <c r="A104" s="45" t="s">
        <v>29</v>
      </c>
      <c r="B104" s="39">
        <v>296.45</v>
      </c>
      <c r="C104" s="40">
        <v>366.96</v>
      </c>
      <c r="D104" s="40">
        <v>7043</v>
      </c>
      <c r="E104" s="39">
        <v>6500</v>
      </c>
      <c r="F104" s="39">
        <v>3579</v>
      </c>
      <c r="G104" s="39">
        <v>6279</v>
      </c>
      <c r="H104" s="39">
        <v>579</v>
      </c>
    </row>
    <row r="105" spans="1:8" ht="15">
      <c r="A105" s="45" t="s">
        <v>30</v>
      </c>
      <c r="B105" s="39">
        <v>689</v>
      </c>
      <c r="C105" s="40">
        <v>710.04</v>
      </c>
      <c r="D105" s="40">
        <v>700</v>
      </c>
      <c r="E105" s="39">
        <v>2100</v>
      </c>
      <c r="F105" s="39">
        <v>700</v>
      </c>
      <c r="G105" s="39">
        <v>700</v>
      </c>
      <c r="H105" s="39">
        <v>700</v>
      </c>
    </row>
    <row r="106" spans="1:8" ht="15">
      <c r="A106" s="42"/>
      <c r="B106" s="39">
        <f aca="true" t="shared" si="7" ref="B106:H106">SUM(B104:B105)</f>
        <v>985.45</v>
      </c>
      <c r="C106" s="40">
        <f t="shared" si="7"/>
        <v>1077</v>
      </c>
      <c r="D106" s="40">
        <f t="shared" si="7"/>
        <v>7743</v>
      </c>
      <c r="E106" s="39">
        <f t="shared" si="7"/>
        <v>8600</v>
      </c>
      <c r="F106" s="39">
        <f t="shared" si="7"/>
        <v>4279</v>
      </c>
      <c r="G106" s="39">
        <f t="shared" si="7"/>
        <v>6979</v>
      </c>
      <c r="H106" s="39">
        <f t="shared" si="7"/>
        <v>1279</v>
      </c>
    </row>
    <row r="107" spans="1:8" ht="15">
      <c r="A107" s="42" t="s">
        <v>69</v>
      </c>
      <c r="B107" s="39"/>
      <c r="C107" s="40"/>
      <c r="D107" s="40"/>
      <c r="E107" s="39"/>
      <c r="F107" s="39"/>
      <c r="G107" s="39"/>
      <c r="H107" s="39"/>
    </row>
    <row r="108" spans="1:8" ht="15">
      <c r="A108" s="42" t="s">
        <v>70</v>
      </c>
      <c r="B108" s="39"/>
      <c r="C108" s="40"/>
      <c r="D108" s="40"/>
      <c r="E108" s="39"/>
      <c r="F108" s="39"/>
      <c r="G108" s="39"/>
      <c r="H108" s="39"/>
    </row>
    <row r="109" spans="1:8" ht="15">
      <c r="A109" s="42" t="s">
        <v>71</v>
      </c>
      <c r="B109" s="39"/>
      <c r="C109" s="40"/>
      <c r="D109" s="40"/>
      <c r="E109" s="39"/>
      <c r="F109" s="39"/>
      <c r="G109" s="39"/>
      <c r="H109" s="39"/>
    </row>
    <row r="110" spans="1:8" ht="15">
      <c r="A110" s="38" t="s">
        <v>29</v>
      </c>
      <c r="B110" s="39">
        <v>53.57</v>
      </c>
      <c r="C110" s="40">
        <v>53.56</v>
      </c>
      <c r="D110" s="40">
        <v>90</v>
      </c>
      <c r="E110" s="39">
        <v>95</v>
      </c>
      <c r="F110" s="39">
        <v>380</v>
      </c>
      <c r="G110" s="39">
        <v>380</v>
      </c>
      <c r="H110" s="39">
        <v>380</v>
      </c>
    </row>
    <row r="111" spans="1:8" ht="15">
      <c r="A111" s="42"/>
      <c r="B111" s="39">
        <f>SUM(B110)</f>
        <v>53.57</v>
      </c>
      <c r="C111" s="40">
        <f>SUM(C110)</f>
        <v>53.56</v>
      </c>
      <c r="D111" s="40">
        <f>SUM(D110)</f>
        <v>90</v>
      </c>
      <c r="E111" s="39">
        <f>SUM(E110)</f>
        <v>95</v>
      </c>
      <c r="F111" s="39">
        <v>380</v>
      </c>
      <c r="G111" s="39">
        <v>380</v>
      </c>
      <c r="H111" s="39">
        <v>380</v>
      </c>
    </row>
    <row r="112" spans="1:8" ht="15">
      <c r="A112" s="42" t="s">
        <v>72</v>
      </c>
      <c r="B112" s="39"/>
      <c r="C112" s="40"/>
      <c r="D112" s="40"/>
      <c r="E112" s="39"/>
      <c r="F112" s="39"/>
      <c r="G112" s="39"/>
      <c r="H112" s="39"/>
    </row>
    <row r="113" spans="1:8" ht="15">
      <c r="A113" s="42" t="s">
        <v>73</v>
      </c>
      <c r="B113" s="39"/>
      <c r="C113" s="40"/>
      <c r="D113" s="40"/>
      <c r="E113" s="39"/>
      <c r="F113" s="39"/>
      <c r="G113" s="39"/>
      <c r="H113" s="39"/>
    </row>
    <row r="114" spans="1:8" ht="15">
      <c r="A114" s="45" t="s">
        <v>28</v>
      </c>
      <c r="B114" s="39">
        <v>35420.88</v>
      </c>
      <c r="C114" s="40">
        <v>36399.03</v>
      </c>
      <c r="D114" s="40">
        <v>39250</v>
      </c>
      <c r="E114" s="39">
        <v>39250</v>
      </c>
      <c r="F114" s="39">
        <v>49380</v>
      </c>
      <c r="G114" s="39">
        <v>51294</v>
      </c>
      <c r="H114" s="39">
        <v>53350</v>
      </c>
    </row>
    <row r="115" spans="1:8" ht="15">
      <c r="A115" s="45" t="s">
        <v>39</v>
      </c>
      <c r="B115" s="39">
        <v>12409.27</v>
      </c>
      <c r="C115" s="40">
        <v>12882.13</v>
      </c>
      <c r="D115" s="40">
        <v>13855</v>
      </c>
      <c r="E115" s="39">
        <v>13855</v>
      </c>
      <c r="F115" s="39">
        <v>17244</v>
      </c>
      <c r="G115" s="39">
        <v>17927</v>
      </c>
      <c r="H115" s="39">
        <v>18648</v>
      </c>
    </row>
    <row r="116" spans="1:8" ht="15">
      <c r="A116" s="38" t="s">
        <v>29</v>
      </c>
      <c r="B116" s="39">
        <v>13010.22</v>
      </c>
      <c r="C116" s="40">
        <v>12847.11</v>
      </c>
      <c r="D116" s="40">
        <v>16000</v>
      </c>
      <c r="E116" s="39">
        <v>13000</v>
      </c>
      <c r="F116" s="39">
        <v>12450</v>
      </c>
      <c r="G116" s="39">
        <v>16510</v>
      </c>
      <c r="H116" s="39">
        <v>18780</v>
      </c>
    </row>
    <row r="117" spans="1:8" ht="15">
      <c r="A117" s="38" t="s">
        <v>30</v>
      </c>
      <c r="B117" s="39">
        <v>144.93</v>
      </c>
      <c r="C117" s="40">
        <v>236.82</v>
      </c>
      <c r="D117" s="40">
        <v>150</v>
      </c>
      <c r="E117" s="39">
        <v>150</v>
      </c>
      <c r="F117" s="39">
        <v>150</v>
      </c>
      <c r="G117" s="39">
        <v>150</v>
      </c>
      <c r="H117" s="39">
        <v>150</v>
      </c>
    </row>
    <row r="118" spans="1:8" ht="15">
      <c r="A118" s="38"/>
      <c r="B118" s="39">
        <f aca="true" t="shared" si="8" ref="B118:H118">SUM(B114:B117)</f>
        <v>60985.299999999996</v>
      </c>
      <c r="C118" s="40">
        <f t="shared" si="8"/>
        <v>62365.09</v>
      </c>
      <c r="D118" s="40">
        <f t="shared" si="8"/>
        <v>69255</v>
      </c>
      <c r="E118" s="39">
        <f t="shared" si="8"/>
        <v>66255</v>
      </c>
      <c r="F118" s="39">
        <f t="shared" si="8"/>
        <v>79224</v>
      </c>
      <c r="G118" s="39">
        <f t="shared" si="8"/>
        <v>85881</v>
      </c>
      <c r="H118" s="39">
        <f t="shared" si="8"/>
        <v>90928</v>
      </c>
    </row>
    <row r="119" spans="1:8" ht="15">
      <c r="A119" s="42" t="s">
        <v>98</v>
      </c>
      <c r="B119" s="39"/>
      <c r="C119" s="40"/>
      <c r="D119" s="40"/>
      <c r="E119" s="39"/>
      <c r="F119" s="39"/>
      <c r="G119" s="39"/>
      <c r="H119" s="39"/>
    </row>
    <row r="120" spans="1:8" ht="15">
      <c r="A120" s="42" t="s">
        <v>99</v>
      </c>
      <c r="B120" s="39"/>
      <c r="C120" s="40"/>
      <c r="D120" s="40"/>
      <c r="E120" s="39"/>
      <c r="F120" s="39"/>
      <c r="G120" s="39"/>
      <c r="H120" s="39"/>
    </row>
    <row r="121" spans="1:8" ht="15">
      <c r="A121" s="38" t="s">
        <v>28</v>
      </c>
      <c r="B121" s="39">
        <v>189690.91</v>
      </c>
      <c r="C121" s="40">
        <v>211045.33</v>
      </c>
      <c r="D121" s="40">
        <v>224620</v>
      </c>
      <c r="E121" s="53">
        <v>235565</v>
      </c>
      <c r="F121" s="39"/>
      <c r="G121" s="39"/>
      <c r="H121" s="39"/>
    </row>
    <row r="122" spans="1:8" ht="15">
      <c r="A122" s="45" t="s">
        <v>39</v>
      </c>
      <c r="B122" s="39">
        <v>66261.84</v>
      </c>
      <c r="C122" s="40">
        <v>74441.45</v>
      </c>
      <c r="D122" s="40">
        <v>78500</v>
      </c>
      <c r="E122" s="53">
        <v>82326</v>
      </c>
      <c r="F122" s="39"/>
      <c r="G122" s="39"/>
      <c r="H122" s="39"/>
    </row>
    <row r="123" spans="1:8" ht="15">
      <c r="A123" s="38" t="s">
        <v>29</v>
      </c>
      <c r="B123" s="39">
        <v>69448.48</v>
      </c>
      <c r="C123" s="40">
        <v>74970.07</v>
      </c>
      <c r="D123" s="40">
        <v>67390</v>
      </c>
      <c r="E123" s="53">
        <v>74702</v>
      </c>
      <c r="F123" s="39"/>
      <c r="G123" s="39"/>
      <c r="H123" s="39"/>
    </row>
    <row r="124" spans="1:8" ht="15">
      <c r="A124" s="38" t="s">
        <v>30</v>
      </c>
      <c r="B124" s="39">
        <v>13395.95</v>
      </c>
      <c r="C124" s="40">
        <v>13011.62</v>
      </c>
      <c r="D124" s="40">
        <v>13100</v>
      </c>
      <c r="E124" s="53">
        <v>13876</v>
      </c>
      <c r="F124" s="39"/>
      <c r="G124" s="39"/>
      <c r="H124" s="39"/>
    </row>
    <row r="125" spans="1:8" ht="15">
      <c r="A125" s="38"/>
      <c r="B125" s="39">
        <f>SUM(B121:B124)</f>
        <v>338797.18</v>
      </c>
      <c r="C125" s="40">
        <v>373468.47</v>
      </c>
      <c r="D125" s="40">
        <v>383610</v>
      </c>
      <c r="E125" s="53">
        <v>406469</v>
      </c>
      <c r="F125" s="39"/>
      <c r="G125" s="39"/>
      <c r="H125" s="39"/>
    </row>
    <row r="126" spans="1:8" ht="15">
      <c r="A126" s="42" t="s">
        <v>74</v>
      </c>
      <c r="B126" s="39"/>
      <c r="C126" s="40"/>
      <c r="D126" s="40"/>
      <c r="E126" s="39"/>
      <c r="F126" s="39"/>
      <c r="G126" s="39"/>
      <c r="H126" s="39"/>
    </row>
    <row r="127" spans="1:8" ht="15">
      <c r="A127" s="42" t="s">
        <v>75</v>
      </c>
      <c r="B127" s="39"/>
      <c r="C127" s="40"/>
      <c r="D127" s="40"/>
      <c r="E127" s="39"/>
      <c r="F127" s="39"/>
      <c r="G127" s="39"/>
      <c r="H127" s="39"/>
    </row>
    <row r="128" spans="1:8" ht="15">
      <c r="A128" s="38" t="s">
        <v>28</v>
      </c>
      <c r="B128" s="39"/>
      <c r="C128" s="40"/>
      <c r="D128" s="40"/>
      <c r="E128" s="39"/>
      <c r="F128" s="39">
        <v>77210</v>
      </c>
      <c r="G128" s="39">
        <v>80858</v>
      </c>
      <c r="H128" s="39">
        <v>84879</v>
      </c>
    </row>
    <row r="129" spans="1:8" ht="15">
      <c r="A129" s="45" t="s">
        <v>39</v>
      </c>
      <c r="B129" s="39"/>
      <c r="C129" s="40"/>
      <c r="D129" s="40"/>
      <c r="E129" s="39"/>
      <c r="F129" s="39">
        <v>27845</v>
      </c>
      <c r="G129" s="39">
        <v>28640</v>
      </c>
      <c r="H129" s="39">
        <v>29502</v>
      </c>
    </row>
    <row r="130" spans="1:8" ht="15">
      <c r="A130" s="38" t="s">
        <v>29</v>
      </c>
      <c r="B130" s="39"/>
      <c r="C130" s="40"/>
      <c r="D130" s="40"/>
      <c r="E130" s="39"/>
      <c r="F130" s="39">
        <v>25949</v>
      </c>
      <c r="G130" s="39">
        <v>26425</v>
      </c>
      <c r="H130" s="39">
        <v>26915</v>
      </c>
    </row>
    <row r="131" spans="1:8" ht="15">
      <c r="A131" s="38" t="s">
        <v>30</v>
      </c>
      <c r="B131" s="39"/>
      <c r="C131" s="40"/>
      <c r="D131" s="40"/>
      <c r="E131" s="39"/>
      <c r="F131" s="39">
        <v>4241</v>
      </c>
      <c r="G131" s="39">
        <v>4241</v>
      </c>
      <c r="H131" s="39">
        <v>4241</v>
      </c>
    </row>
    <row r="132" spans="1:8" ht="15">
      <c r="A132" s="45"/>
      <c r="B132" s="39"/>
      <c r="C132" s="40"/>
      <c r="D132" s="40"/>
      <c r="E132" s="39"/>
      <c r="F132" s="39">
        <f>SUM(F128:F131)</f>
        <v>135245</v>
      </c>
      <c r="G132" s="39">
        <f>SUM(G128:G131)</f>
        <v>140164</v>
      </c>
      <c r="H132" s="39">
        <f>SUM(H128:H131)</f>
        <v>145537</v>
      </c>
    </row>
    <row r="133" spans="1:8" ht="15">
      <c r="A133" s="42" t="s">
        <v>76</v>
      </c>
      <c r="B133" s="39"/>
      <c r="C133" s="40"/>
      <c r="D133" s="40"/>
      <c r="E133" s="39"/>
      <c r="F133" s="39"/>
      <c r="G133" s="39"/>
      <c r="H133" s="39"/>
    </row>
    <row r="134" spans="1:8" ht="15">
      <c r="A134" s="42" t="s">
        <v>77</v>
      </c>
      <c r="B134" s="39"/>
      <c r="C134" s="40"/>
      <c r="D134" s="40"/>
      <c r="E134" s="39"/>
      <c r="F134" s="39"/>
      <c r="G134" s="39"/>
      <c r="H134" s="39"/>
    </row>
    <row r="135" spans="1:8" ht="15">
      <c r="A135" s="38" t="s">
        <v>28</v>
      </c>
      <c r="B135" s="39"/>
      <c r="C135" s="40"/>
      <c r="D135" s="40"/>
      <c r="E135" s="39"/>
      <c r="F135" s="39">
        <v>164070</v>
      </c>
      <c r="G135" s="39">
        <v>171818</v>
      </c>
      <c r="H135" s="39">
        <v>180366</v>
      </c>
    </row>
    <row r="136" spans="1:8" ht="15">
      <c r="A136" s="45" t="s">
        <v>39</v>
      </c>
      <c r="B136" s="39"/>
      <c r="C136" s="40"/>
      <c r="D136" s="40"/>
      <c r="E136" s="39"/>
      <c r="F136" s="39">
        <v>59174</v>
      </c>
      <c r="G136" s="39">
        <v>60865</v>
      </c>
      <c r="H136" s="39">
        <v>62683</v>
      </c>
    </row>
    <row r="137" spans="1:8" ht="15">
      <c r="A137" s="38" t="s">
        <v>29</v>
      </c>
      <c r="B137" s="39"/>
      <c r="C137" s="40"/>
      <c r="D137" s="40"/>
      <c r="E137" s="39"/>
      <c r="F137" s="39">
        <v>55144</v>
      </c>
      <c r="G137" s="39">
        <v>56153</v>
      </c>
      <c r="H137" s="39">
        <v>57194</v>
      </c>
    </row>
    <row r="138" spans="1:8" ht="15">
      <c r="A138" s="38" t="s">
        <v>30</v>
      </c>
      <c r="B138" s="39"/>
      <c r="C138" s="40"/>
      <c r="D138" s="40"/>
      <c r="E138" s="39"/>
      <c r="F138" s="39">
        <v>9013</v>
      </c>
      <c r="G138" s="39">
        <v>9013</v>
      </c>
      <c r="H138" s="39">
        <v>9013</v>
      </c>
    </row>
    <row r="139" spans="1:8" ht="15">
      <c r="A139" s="38"/>
      <c r="B139" s="39"/>
      <c r="C139" s="40"/>
      <c r="D139" s="40"/>
      <c r="E139" s="39"/>
      <c r="F139" s="39">
        <f>SUM(F135:F138)</f>
        <v>287401</v>
      </c>
      <c r="G139" s="39">
        <f>SUM(G135:G138)</f>
        <v>297849</v>
      </c>
      <c r="H139" s="39">
        <f>SUM(H135:H138)</f>
        <v>309256</v>
      </c>
    </row>
    <row r="140" spans="1:8" ht="15">
      <c r="A140" s="42" t="s">
        <v>78</v>
      </c>
      <c r="B140" s="39"/>
      <c r="C140" s="40"/>
      <c r="D140" s="40"/>
      <c r="E140" s="39"/>
      <c r="F140" s="39"/>
      <c r="G140" s="39"/>
      <c r="H140" s="39"/>
    </row>
    <row r="141" spans="1:8" ht="15">
      <c r="A141" s="42" t="s">
        <v>79</v>
      </c>
      <c r="B141" s="39"/>
      <c r="C141" s="40"/>
      <c r="D141" s="40"/>
      <c r="E141" s="39"/>
      <c r="F141" s="39"/>
      <c r="G141" s="39"/>
      <c r="H141" s="39"/>
    </row>
    <row r="142" spans="1:8" ht="15">
      <c r="A142" s="38" t="s">
        <v>28</v>
      </c>
      <c r="B142" s="39">
        <v>10720.76</v>
      </c>
      <c r="C142" s="40">
        <v>11415.78</v>
      </c>
      <c r="D142" s="40">
        <v>11910</v>
      </c>
      <c r="E142" s="39">
        <v>13090</v>
      </c>
      <c r="F142" s="39">
        <v>13926</v>
      </c>
      <c r="G142" s="39">
        <v>14320</v>
      </c>
      <c r="H142" s="39">
        <v>14725</v>
      </c>
    </row>
    <row r="143" spans="1:8" ht="15">
      <c r="A143" s="45" t="s">
        <v>39</v>
      </c>
      <c r="B143" s="39">
        <v>3873.7</v>
      </c>
      <c r="C143" s="40">
        <v>4019.7</v>
      </c>
      <c r="D143" s="40">
        <v>4170</v>
      </c>
      <c r="E143" s="39">
        <v>4570</v>
      </c>
      <c r="F143" s="39">
        <v>4867</v>
      </c>
      <c r="G143" s="39">
        <v>5008</v>
      </c>
      <c r="H143" s="39">
        <v>5156</v>
      </c>
    </row>
    <row r="144" spans="1:8" ht="15">
      <c r="A144" s="38" t="s">
        <v>29</v>
      </c>
      <c r="B144" s="39">
        <v>2323.02</v>
      </c>
      <c r="C144" s="40">
        <v>2155.31</v>
      </c>
      <c r="D144" s="40">
        <v>2300</v>
      </c>
      <c r="E144" s="39">
        <v>800</v>
      </c>
      <c r="F144" s="39">
        <v>1657</v>
      </c>
      <c r="G144" s="39">
        <v>1699</v>
      </c>
      <c r="H144" s="39">
        <v>1741</v>
      </c>
    </row>
    <row r="145" spans="1:8" ht="15">
      <c r="A145" s="38" t="s">
        <v>30</v>
      </c>
      <c r="B145" s="39">
        <v>137.12</v>
      </c>
      <c r="C145" s="40">
        <v>6.76</v>
      </c>
      <c r="D145" s="40">
        <v>150</v>
      </c>
      <c r="E145" s="39">
        <v>150</v>
      </c>
      <c r="F145" s="39">
        <v>150</v>
      </c>
      <c r="G145" s="39">
        <v>150</v>
      </c>
      <c r="H145" s="39">
        <v>150</v>
      </c>
    </row>
    <row r="146" spans="1:8" ht="15">
      <c r="A146" s="38"/>
      <c r="B146" s="39">
        <v>17054.6</v>
      </c>
      <c r="C146" s="40">
        <v>17597.55</v>
      </c>
      <c r="D146" s="40">
        <v>18530</v>
      </c>
      <c r="E146" s="39">
        <v>18610</v>
      </c>
      <c r="F146" s="39">
        <v>20600</v>
      </c>
      <c r="G146" s="39">
        <v>21177</v>
      </c>
      <c r="H146" s="39">
        <v>21772</v>
      </c>
    </row>
    <row r="147" spans="1:8" ht="15">
      <c r="A147" s="42" t="s">
        <v>80</v>
      </c>
      <c r="B147" s="39"/>
      <c r="C147" s="40"/>
      <c r="D147" s="40"/>
      <c r="E147" s="39"/>
      <c r="F147" s="39"/>
      <c r="G147" s="39"/>
      <c r="H147" s="39"/>
    </row>
    <row r="148" spans="1:8" ht="15">
      <c r="A148" s="42" t="s">
        <v>81</v>
      </c>
      <c r="B148" s="39"/>
      <c r="C148" s="40"/>
      <c r="D148" s="40"/>
      <c r="E148" s="39"/>
      <c r="F148" s="39"/>
      <c r="G148" s="39"/>
      <c r="H148" s="39"/>
    </row>
    <row r="149" spans="1:8" ht="15">
      <c r="A149" s="42" t="s">
        <v>82</v>
      </c>
      <c r="B149" s="39"/>
      <c r="C149" s="40"/>
      <c r="D149" s="40"/>
      <c r="E149" s="39"/>
      <c r="F149" s="39"/>
      <c r="G149" s="39"/>
      <c r="H149" s="39"/>
    </row>
    <row r="150" spans="1:8" ht="15">
      <c r="A150" s="38" t="s">
        <v>28</v>
      </c>
      <c r="B150" s="39"/>
      <c r="C150" s="40"/>
      <c r="D150" s="40"/>
      <c r="E150" s="39"/>
      <c r="F150" s="39">
        <v>4351</v>
      </c>
      <c r="G150" s="39">
        <v>4455</v>
      </c>
      <c r="H150" s="39">
        <v>4560</v>
      </c>
    </row>
    <row r="151" spans="1:8" ht="15">
      <c r="A151" s="45" t="s">
        <v>39</v>
      </c>
      <c r="B151" s="39"/>
      <c r="C151" s="40"/>
      <c r="D151" s="40"/>
      <c r="E151" s="39"/>
      <c r="F151" s="39">
        <v>1522</v>
      </c>
      <c r="G151" s="39">
        <v>1559</v>
      </c>
      <c r="H151" s="39">
        <v>1598</v>
      </c>
    </row>
    <row r="152" spans="1:8" ht="15">
      <c r="A152" s="38" t="s">
        <v>29</v>
      </c>
      <c r="B152" s="39"/>
      <c r="C152" s="40"/>
      <c r="D152" s="40"/>
      <c r="E152" s="39"/>
      <c r="F152" s="39">
        <v>2524</v>
      </c>
      <c r="G152" s="39">
        <v>2568</v>
      </c>
      <c r="H152" s="39">
        <v>2607</v>
      </c>
    </row>
    <row r="153" spans="1:8" ht="15">
      <c r="A153" s="38" t="s">
        <v>30</v>
      </c>
      <c r="B153" s="39"/>
      <c r="C153" s="40"/>
      <c r="D153" s="40"/>
      <c r="E153" s="39"/>
      <c r="F153" s="39">
        <v>45</v>
      </c>
      <c r="G153" s="39">
        <v>48</v>
      </c>
      <c r="H153" s="39">
        <v>51</v>
      </c>
    </row>
    <row r="154" spans="1:8" ht="15">
      <c r="A154" s="46"/>
      <c r="B154" s="39"/>
      <c r="C154" s="40"/>
      <c r="D154" s="40"/>
      <c r="E154" s="39"/>
      <c r="F154" s="39">
        <f>SUM(F150:F153)</f>
        <v>8442</v>
      </c>
      <c r="G154" s="39">
        <f>SUM(G150:G153)</f>
        <v>8630</v>
      </c>
      <c r="H154" s="39">
        <f>SUM(H150:H153)</f>
        <v>8816</v>
      </c>
    </row>
    <row r="155" spans="1:8" ht="15">
      <c r="A155" s="42" t="s">
        <v>80</v>
      </c>
      <c r="B155" s="39"/>
      <c r="C155" s="40"/>
      <c r="D155" s="40"/>
      <c r="E155" s="39"/>
      <c r="F155" s="39"/>
      <c r="G155" s="39"/>
      <c r="H155" s="39"/>
    </row>
    <row r="156" spans="1:8" ht="15">
      <c r="A156" s="42" t="s">
        <v>83</v>
      </c>
      <c r="B156" s="39"/>
      <c r="C156" s="40"/>
      <c r="D156" s="40"/>
      <c r="E156" s="39"/>
      <c r="F156" s="39"/>
      <c r="G156" s="39"/>
      <c r="H156" s="39"/>
    </row>
    <row r="157" spans="1:8" ht="15">
      <c r="A157" s="42" t="s">
        <v>84</v>
      </c>
      <c r="B157" s="39"/>
      <c r="C157" s="40"/>
      <c r="D157" s="40"/>
      <c r="E157" s="39"/>
      <c r="F157" s="39"/>
      <c r="G157" s="39"/>
      <c r="H157" s="39"/>
    </row>
    <row r="158" spans="1:8" ht="15">
      <c r="A158" s="45" t="s">
        <v>28</v>
      </c>
      <c r="B158" s="39"/>
      <c r="C158" s="40"/>
      <c r="D158" s="40"/>
      <c r="E158" s="39"/>
      <c r="F158" s="39">
        <v>7830</v>
      </c>
      <c r="G158" s="39">
        <v>8018</v>
      </c>
      <c r="H158" s="39">
        <v>8209</v>
      </c>
    </row>
    <row r="159" spans="1:8" ht="15">
      <c r="A159" s="45" t="s">
        <v>39</v>
      </c>
      <c r="B159" s="39"/>
      <c r="C159" s="40"/>
      <c r="D159" s="40"/>
      <c r="E159" s="39"/>
      <c r="F159" s="39">
        <v>2737</v>
      </c>
      <c r="G159" s="39">
        <v>2804</v>
      </c>
      <c r="H159" s="39">
        <v>2874</v>
      </c>
    </row>
    <row r="160" spans="1:8" ht="15">
      <c r="A160" s="45" t="s">
        <v>29</v>
      </c>
      <c r="B160" s="39"/>
      <c r="C160" s="40"/>
      <c r="D160" s="40"/>
      <c r="E160" s="39"/>
      <c r="F160" s="39">
        <v>4538</v>
      </c>
      <c r="G160" s="39">
        <v>4617</v>
      </c>
      <c r="H160" s="39">
        <v>4672</v>
      </c>
    </row>
    <row r="161" spans="1:8" ht="15">
      <c r="A161" s="38" t="s">
        <v>30</v>
      </c>
      <c r="B161" s="39"/>
      <c r="C161" s="40"/>
      <c r="D161" s="40"/>
      <c r="E161" s="39"/>
      <c r="F161" s="39">
        <v>81</v>
      </c>
      <c r="G161" s="39">
        <v>86</v>
      </c>
      <c r="H161" s="39">
        <v>92</v>
      </c>
    </row>
    <row r="162" spans="1:8" ht="15">
      <c r="A162" s="38"/>
      <c r="B162" s="39"/>
      <c r="C162" s="40"/>
      <c r="D162" s="40"/>
      <c r="E162" s="39"/>
      <c r="F162" s="39">
        <v>15186</v>
      </c>
      <c r="G162" s="39">
        <v>15525</v>
      </c>
      <c r="H162" s="39">
        <v>15847</v>
      </c>
    </row>
    <row r="163" spans="1:8" ht="15">
      <c r="A163" s="38"/>
      <c r="B163" s="39"/>
      <c r="C163" s="40"/>
      <c r="D163" s="40"/>
      <c r="E163" s="52"/>
      <c r="F163" s="39"/>
      <c r="G163" s="39"/>
      <c r="H163" s="39"/>
    </row>
    <row r="164" spans="1:8" ht="15">
      <c r="A164" s="42" t="s">
        <v>100</v>
      </c>
      <c r="B164" s="39"/>
      <c r="C164" s="39"/>
      <c r="D164" s="39"/>
      <c r="E164" s="52"/>
      <c r="F164" s="39"/>
      <c r="G164" s="39"/>
      <c r="H164" s="39"/>
    </row>
    <row r="165" spans="1:8" ht="15">
      <c r="A165" s="42" t="s">
        <v>101</v>
      </c>
      <c r="B165" s="3"/>
      <c r="C165" s="3"/>
      <c r="D165" s="3"/>
      <c r="F165" s="39"/>
      <c r="G165" s="39"/>
      <c r="H165" s="39"/>
    </row>
    <row r="166" spans="1:8" ht="15">
      <c r="A166" s="45" t="s">
        <v>28</v>
      </c>
      <c r="B166" s="39">
        <v>24224.9</v>
      </c>
      <c r="C166" s="40">
        <v>25412.46</v>
      </c>
      <c r="D166" s="40">
        <v>27310</v>
      </c>
      <c r="E166" s="39">
        <v>27940</v>
      </c>
      <c r="F166" s="39"/>
      <c r="G166" s="39"/>
      <c r="H166" s="39"/>
    </row>
    <row r="167" spans="1:8" ht="15">
      <c r="A167" s="45" t="s">
        <v>39</v>
      </c>
      <c r="B167" s="39">
        <v>8540.53</v>
      </c>
      <c r="C167" s="40">
        <v>9250.88</v>
      </c>
      <c r="D167" s="40">
        <v>9540</v>
      </c>
      <c r="E167" s="39">
        <v>9760</v>
      </c>
      <c r="F167" s="39"/>
      <c r="G167" s="39"/>
      <c r="H167" s="39"/>
    </row>
    <row r="168" spans="1:8" ht="15">
      <c r="A168" s="45" t="s">
        <v>29</v>
      </c>
      <c r="B168" s="39">
        <v>18564.21</v>
      </c>
      <c r="C168" s="40">
        <v>16555.25</v>
      </c>
      <c r="D168" s="40">
        <v>17490</v>
      </c>
      <c r="E168" s="39">
        <v>16640</v>
      </c>
      <c r="F168" s="39"/>
      <c r="G168" s="39"/>
      <c r="H168" s="39"/>
    </row>
    <row r="169" spans="1:8" ht="15">
      <c r="A169" s="38" t="s">
        <v>30</v>
      </c>
      <c r="B169" s="39">
        <v>132.79</v>
      </c>
      <c r="C169" s="40">
        <v>129.78</v>
      </c>
      <c r="D169" s="40">
        <v>200</v>
      </c>
      <c r="E169" s="39">
        <v>200</v>
      </c>
      <c r="F169" s="39"/>
      <c r="G169" s="39"/>
      <c r="H169" s="39"/>
    </row>
    <row r="170" spans="1:8" ht="15">
      <c r="A170" s="38"/>
      <c r="B170" s="39">
        <f>SUM(B166:B169)</f>
        <v>51462.43</v>
      </c>
      <c r="C170" s="40">
        <v>51348.37</v>
      </c>
      <c r="D170" s="40">
        <v>54540</v>
      </c>
      <c r="E170" s="39">
        <v>54540</v>
      </c>
      <c r="F170" s="39"/>
      <c r="G170" s="39"/>
      <c r="H170" s="39"/>
    </row>
    <row r="171" spans="1:8" ht="15">
      <c r="A171" s="42" t="s">
        <v>80</v>
      </c>
      <c r="B171" s="39"/>
      <c r="C171" s="40"/>
      <c r="D171" s="40"/>
      <c r="E171" s="39"/>
      <c r="F171" s="39"/>
      <c r="G171" s="39"/>
      <c r="H171" s="39"/>
    </row>
    <row r="172" spans="1:8" ht="15">
      <c r="A172" s="42" t="s">
        <v>85</v>
      </c>
      <c r="B172" s="39"/>
      <c r="C172" s="40"/>
      <c r="D172" s="40"/>
      <c r="E172" s="39"/>
      <c r="F172" s="39"/>
      <c r="G172" s="39"/>
      <c r="H172" s="39"/>
    </row>
    <row r="173" spans="1:8" ht="15">
      <c r="A173" s="42" t="s">
        <v>86</v>
      </c>
      <c r="B173" s="39"/>
      <c r="C173" s="40"/>
      <c r="D173" s="40"/>
      <c r="E173" s="39"/>
      <c r="F173" s="39"/>
      <c r="G173" s="39"/>
      <c r="H173" s="39"/>
    </row>
    <row r="174" spans="1:8" ht="15">
      <c r="A174" s="45" t="s">
        <v>28</v>
      </c>
      <c r="B174" s="39"/>
      <c r="C174" s="40"/>
      <c r="D174" s="40"/>
      <c r="E174" s="39"/>
      <c r="F174" s="39">
        <v>16819</v>
      </c>
      <c r="G174" s="39">
        <v>17224</v>
      </c>
      <c r="H174" s="39">
        <v>17631</v>
      </c>
    </row>
    <row r="175" spans="1:8" ht="15">
      <c r="A175" s="45" t="s">
        <v>39</v>
      </c>
      <c r="B175" s="39"/>
      <c r="C175" s="40"/>
      <c r="D175" s="40"/>
      <c r="E175" s="39"/>
      <c r="F175" s="39">
        <v>5876</v>
      </c>
      <c r="G175" s="39">
        <v>6022</v>
      </c>
      <c r="H175" s="39">
        <v>6173</v>
      </c>
    </row>
    <row r="176" spans="1:8" ht="15">
      <c r="A176" s="45" t="s">
        <v>29</v>
      </c>
      <c r="B176" s="39"/>
      <c r="C176" s="40"/>
      <c r="D176" s="40"/>
      <c r="E176" s="39"/>
      <c r="F176" s="39">
        <v>9753</v>
      </c>
      <c r="G176" s="39">
        <v>9923</v>
      </c>
      <c r="H176" s="39">
        <v>10049</v>
      </c>
    </row>
    <row r="177" spans="1:8" ht="15">
      <c r="A177" s="38" t="s">
        <v>30</v>
      </c>
      <c r="B177" s="39"/>
      <c r="C177" s="40"/>
      <c r="D177" s="40"/>
      <c r="E177" s="39"/>
      <c r="F177" s="39">
        <v>174</v>
      </c>
      <c r="G177" s="39">
        <v>185</v>
      </c>
      <c r="H177" s="39">
        <v>197</v>
      </c>
    </row>
    <row r="178" spans="2:8" ht="15">
      <c r="B178" s="39"/>
      <c r="C178" s="40"/>
      <c r="D178" s="40"/>
      <c r="E178" s="39"/>
      <c r="F178" s="39">
        <f>SUM(F174:F177)</f>
        <v>32622</v>
      </c>
      <c r="G178" s="39">
        <f>SUM(G174:G177)</f>
        <v>33354</v>
      </c>
      <c r="H178" s="39">
        <f>SUM(H174:H177)</f>
        <v>34050</v>
      </c>
    </row>
    <row r="179" spans="1:8" ht="15">
      <c r="A179" s="42" t="s">
        <v>87</v>
      </c>
      <c r="B179" s="39"/>
      <c r="C179" s="40"/>
      <c r="D179" s="40"/>
      <c r="E179" s="39"/>
      <c r="F179" s="39"/>
      <c r="G179" s="39"/>
      <c r="H179" s="39"/>
    </row>
    <row r="180" spans="1:8" ht="15">
      <c r="A180" s="42" t="s">
        <v>88</v>
      </c>
      <c r="B180" s="39"/>
      <c r="C180" s="40"/>
      <c r="D180" s="40"/>
      <c r="E180" s="39"/>
      <c r="F180" s="39"/>
      <c r="G180" s="39"/>
      <c r="H180" s="39"/>
    </row>
    <row r="181" spans="1:8" ht="15">
      <c r="A181" s="38" t="s">
        <v>89</v>
      </c>
      <c r="B181" s="39">
        <v>1310.9</v>
      </c>
      <c r="C181" s="40">
        <v>796.08</v>
      </c>
      <c r="D181" s="40">
        <v>890</v>
      </c>
      <c r="E181" s="39">
        <v>890</v>
      </c>
      <c r="F181" s="39">
        <v>1310</v>
      </c>
      <c r="G181" s="39">
        <v>960</v>
      </c>
      <c r="H181" s="39">
        <v>1020</v>
      </c>
    </row>
    <row r="182" spans="1:8" ht="15">
      <c r="A182" s="38" t="s">
        <v>90</v>
      </c>
      <c r="B182" s="39">
        <v>1875.43</v>
      </c>
      <c r="C182" s="40">
        <v>1258.1</v>
      </c>
      <c r="D182" s="40">
        <v>2300</v>
      </c>
      <c r="E182" s="39">
        <v>1300</v>
      </c>
      <c r="F182" s="39">
        <v>1300</v>
      </c>
      <c r="G182" s="39">
        <v>1300</v>
      </c>
      <c r="H182" s="39">
        <v>1300</v>
      </c>
    </row>
    <row r="183" spans="1:8" ht="15">
      <c r="A183" s="38"/>
      <c r="B183" s="39">
        <f aca="true" t="shared" si="9" ref="B183:H183">SUM(B181:B182)</f>
        <v>3186.33</v>
      </c>
      <c r="C183" s="40">
        <f t="shared" si="9"/>
        <v>2054.18</v>
      </c>
      <c r="D183" s="40">
        <f t="shared" si="9"/>
        <v>3190</v>
      </c>
      <c r="E183" s="39">
        <f t="shared" si="9"/>
        <v>2190</v>
      </c>
      <c r="F183" s="39">
        <f t="shared" si="9"/>
        <v>2610</v>
      </c>
      <c r="G183" s="39">
        <f t="shared" si="9"/>
        <v>2260</v>
      </c>
      <c r="H183" s="39">
        <f t="shared" si="9"/>
        <v>2320</v>
      </c>
    </row>
    <row r="184" spans="1:8" ht="15">
      <c r="A184" s="42" t="s">
        <v>91</v>
      </c>
      <c r="B184" s="39"/>
      <c r="C184" s="40"/>
      <c r="D184" s="40"/>
      <c r="E184" s="39"/>
      <c r="F184" s="39"/>
      <c r="G184" s="39"/>
      <c r="H184" s="39"/>
    </row>
    <row r="185" spans="1:8" ht="15">
      <c r="A185" s="42" t="s">
        <v>92</v>
      </c>
      <c r="B185" s="48"/>
      <c r="C185" s="49"/>
      <c r="D185" s="49"/>
      <c r="E185" s="48"/>
      <c r="F185" s="39"/>
      <c r="G185" s="39"/>
      <c r="H185" s="39"/>
    </row>
    <row r="186" spans="1:8" ht="15">
      <c r="A186" s="38" t="s">
        <v>29</v>
      </c>
      <c r="B186" s="39">
        <v>10247.2</v>
      </c>
      <c r="C186" s="40">
        <v>9171.4</v>
      </c>
      <c r="D186" s="40">
        <v>10678</v>
      </c>
      <c r="E186" s="39">
        <v>8200</v>
      </c>
      <c r="F186" s="53">
        <v>10795</v>
      </c>
      <c r="G186" s="53">
        <v>10795</v>
      </c>
      <c r="H186" s="53">
        <v>10795</v>
      </c>
    </row>
    <row r="187" spans="1:8" ht="15">
      <c r="A187" s="38"/>
      <c r="B187" s="39">
        <f>SUM(B186)</f>
        <v>10247.2</v>
      </c>
      <c r="C187" s="40">
        <f>SUM(C186)</f>
        <v>9171.4</v>
      </c>
      <c r="D187" s="40">
        <f>SUM(D186)</f>
        <v>10678</v>
      </c>
      <c r="E187" s="39">
        <f>SUM(E186)</f>
        <v>8200</v>
      </c>
      <c r="F187" s="39">
        <v>10795</v>
      </c>
      <c r="G187" s="39">
        <v>10795</v>
      </c>
      <c r="H187" s="39">
        <v>10795</v>
      </c>
    </row>
    <row r="188" spans="1:8" ht="15">
      <c r="A188" s="38"/>
      <c r="B188" s="39"/>
      <c r="C188" s="40"/>
      <c r="D188" s="40"/>
      <c r="E188" s="39"/>
      <c r="F188" s="39"/>
      <c r="G188" s="39"/>
      <c r="H188" s="39"/>
    </row>
    <row r="189" spans="1:8" ht="15">
      <c r="A189" s="25" t="s">
        <v>23</v>
      </c>
      <c r="B189" s="28">
        <f>SUM(B25+B29+B37+B42+B46+B51+B56+B60+B64+B71+B75+B79+B83+B88+B95+B101+B106+B111+B118+B125+B146+B170+B183+B187)</f>
        <v>742606.1799999999</v>
      </c>
      <c r="C189" s="29">
        <f>SUM(C25+C29+C37+C42+C46+C51+C56+C60+C64+C71+C75+C79+C83+C88+C95+C101+C106+C111+C118+C125+C146+C170+C183+C187)</f>
        <v>770738.5200000001</v>
      </c>
      <c r="D189" s="29">
        <f>SUM(D25+D29+D37+D42+D46+D51+D56+D60+D64+D71+D75+D79+D83+D88+D95+D101+D106+D111+D118+D125+D146+D170+D183+D187)</f>
        <v>800585</v>
      </c>
      <c r="E189" s="28">
        <f>SUM(E25+E29+E37+E42+E46+E51+E56+E60+E64+E71+E75+E79+E83+E88+E95+E101+E106+E111+E118+E125+E146+E170+E183+E187)</f>
        <v>785477</v>
      </c>
      <c r="F189" s="28">
        <f>SUM(F25+F29+F37+F46+F51+F56+F60+F64+F71+F75+F79+F83+F88+F95+F101+F106+F111+F118+F132+F139+F146+F154+F162+F178+F183+F187)</f>
        <v>837440</v>
      </c>
      <c r="G189" s="28">
        <f>SUM(G25+G29+G37+G46+G51+G56+G60+G64+G71+G75+G79+G83+G88+G95+G101+G106+G111+G118+G132+G139+G146+G154+G162+G178+G183+G187)</f>
        <v>865057</v>
      </c>
      <c r="H189" s="28">
        <f>SUM(H25+H29+H37+H42+H46+H51+H56+H60+H64+H71+H75+H79+H83+H88+H95+H101+H106+H111+H118+H132+H139+H146+H154+H162+H178+H183+H187)</f>
        <v>873931</v>
      </c>
    </row>
    <row r="190" spans="1:8" ht="15">
      <c r="A190" s="38"/>
      <c r="B190" s="39"/>
      <c r="C190" s="40"/>
      <c r="D190" s="40"/>
      <c r="E190" s="39"/>
      <c r="F190" s="39"/>
      <c r="G190" s="39"/>
      <c r="H190" s="39"/>
    </row>
    <row r="191" spans="1:8" ht="15">
      <c r="A191" s="42" t="s">
        <v>94</v>
      </c>
      <c r="B191" s="39"/>
      <c r="C191" s="40"/>
      <c r="D191" s="40"/>
      <c r="E191" s="39"/>
      <c r="F191" s="39"/>
      <c r="G191" s="39"/>
      <c r="H191" s="39"/>
    </row>
    <row r="192" spans="1:8" ht="15">
      <c r="A192" s="42" t="s">
        <v>26</v>
      </c>
      <c r="B192" s="39"/>
      <c r="C192" s="40"/>
      <c r="D192" s="40"/>
      <c r="E192" s="39"/>
      <c r="F192" s="39"/>
      <c r="G192" s="39"/>
      <c r="H192" s="39"/>
    </row>
    <row r="193" spans="1:8" ht="15">
      <c r="A193" s="43" t="s">
        <v>27</v>
      </c>
      <c r="B193" s="39"/>
      <c r="C193" s="40"/>
      <c r="D193" s="40"/>
      <c r="E193" s="39"/>
      <c r="F193" s="39"/>
      <c r="G193" s="39"/>
      <c r="H193" s="39"/>
    </row>
    <row r="194" spans="1:8" ht="15">
      <c r="A194" s="45" t="s">
        <v>95</v>
      </c>
      <c r="B194" s="39">
        <v>0</v>
      </c>
      <c r="C194" s="40">
        <v>0</v>
      </c>
      <c r="D194" s="40">
        <v>0</v>
      </c>
      <c r="E194" s="39">
        <v>0</v>
      </c>
      <c r="F194" s="39">
        <v>130</v>
      </c>
      <c r="G194" s="39">
        <v>0</v>
      </c>
      <c r="H194" s="39">
        <v>0</v>
      </c>
    </row>
    <row r="195" spans="1:8" ht="15">
      <c r="A195" s="45" t="s">
        <v>96</v>
      </c>
      <c r="B195" s="39">
        <v>0</v>
      </c>
      <c r="C195" s="40">
        <v>5999.77</v>
      </c>
      <c r="D195" s="40">
        <v>0</v>
      </c>
      <c r="E195" s="39">
        <v>0</v>
      </c>
      <c r="F195" s="39">
        <v>1500</v>
      </c>
      <c r="G195" s="39">
        <v>0</v>
      </c>
      <c r="H195" s="39">
        <v>0</v>
      </c>
    </row>
    <row r="196" spans="1:8" ht="15">
      <c r="A196" s="42"/>
      <c r="B196" s="39">
        <v>0</v>
      </c>
      <c r="C196" s="40">
        <f>SUM(C195)</f>
        <v>5999.77</v>
      </c>
      <c r="D196" s="40">
        <v>0</v>
      </c>
      <c r="E196" s="39">
        <v>0</v>
      </c>
      <c r="F196" s="39">
        <f>SUM(F194:F195)</f>
        <v>1630</v>
      </c>
      <c r="G196" s="39">
        <v>0</v>
      </c>
      <c r="H196" s="39">
        <v>0</v>
      </c>
    </row>
    <row r="197" spans="1:8" ht="15">
      <c r="A197" s="42" t="s">
        <v>45</v>
      </c>
      <c r="B197" s="39"/>
      <c r="C197" s="40"/>
      <c r="D197" s="40"/>
      <c r="E197" s="39"/>
      <c r="F197" s="39"/>
      <c r="G197" s="39"/>
      <c r="H197" s="39"/>
    </row>
    <row r="198" spans="1:8" ht="15">
      <c r="A198" s="42" t="s">
        <v>46</v>
      </c>
      <c r="B198" s="39"/>
      <c r="C198" s="40"/>
      <c r="D198" s="40"/>
      <c r="E198" s="39"/>
      <c r="F198" s="39"/>
      <c r="G198" s="39"/>
      <c r="H198" s="39"/>
    </row>
    <row r="199" spans="1:8" ht="15">
      <c r="A199" s="45" t="s">
        <v>97</v>
      </c>
      <c r="B199" s="39">
        <v>0</v>
      </c>
      <c r="C199" s="40">
        <v>0</v>
      </c>
      <c r="D199" s="40">
        <v>0</v>
      </c>
      <c r="E199" s="39">
        <v>952</v>
      </c>
      <c r="F199" s="39">
        <v>0</v>
      </c>
      <c r="G199" s="39">
        <v>0</v>
      </c>
      <c r="H199" s="39">
        <v>0</v>
      </c>
    </row>
    <row r="200" spans="1:8" ht="15">
      <c r="A200" s="45" t="s">
        <v>96</v>
      </c>
      <c r="B200" s="39">
        <v>1562.71</v>
      </c>
      <c r="C200" s="40">
        <v>65343.05</v>
      </c>
      <c r="D200" s="40">
        <v>95000</v>
      </c>
      <c r="E200" s="39">
        <v>114640</v>
      </c>
      <c r="F200" s="39">
        <v>53500</v>
      </c>
      <c r="G200" s="39">
        <v>0</v>
      </c>
      <c r="H200" s="39">
        <v>0</v>
      </c>
    </row>
    <row r="201" spans="1:8" ht="15">
      <c r="A201" s="42"/>
      <c r="B201" s="39">
        <f>SUM(B200)</f>
        <v>1562.71</v>
      </c>
      <c r="C201" s="40">
        <f>SUM(C200)</f>
        <v>65343.05</v>
      </c>
      <c r="D201" s="40">
        <f>SUM(D199:D200)</f>
        <v>95000</v>
      </c>
      <c r="E201" s="39">
        <f>SUM(E199:E200)</f>
        <v>115592</v>
      </c>
      <c r="F201" s="39">
        <f>SUM(F199:F200)</f>
        <v>53500</v>
      </c>
      <c r="G201" s="39">
        <v>0</v>
      </c>
      <c r="H201" s="39">
        <v>0</v>
      </c>
    </row>
    <row r="202" spans="1:8" ht="15">
      <c r="A202" s="42" t="s">
        <v>49</v>
      </c>
      <c r="B202" s="39"/>
      <c r="C202" s="40"/>
      <c r="D202" s="40"/>
      <c r="E202" s="39"/>
      <c r="F202" s="39"/>
      <c r="G202" s="39"/>
      <c r="H202" s="39"/>
    </row>
    <row r="203" spans="1:8" ht="15">
      <c r="A203" s="42" t="s">
        <v>50</v>
      </c>
      <c r="B203" s="39"/>
      <c r="C203" s="40"/>
      <c r="D203" s="40"/>
      <c r="E203" s="39"/>
      <c r="F203" s="39"/>
      <c r="G203" s="39"/>
      <c r="H203" s="39"/>
    </row>
    <row r="204" spans="1:8" ht="15">
      <c r="A204" s="45" t="s">
        <v>95</v>
      </c>
      <c r="B204" s="39">
        <v>250</v>
      </c>
      <c r="C204" s="40">
        <v>200</v>
      </c>
      <c r="D204" s="40">
        <v>0</v>
      </c>
      <c r="E204" s="39">
        <v>0</v>
      </c>
      <c r="F204" s="39">
        <v>0</v>
      </c>
      <c r="G204" s="39">
        <v>0</v>
      </c>
      <c r="H204" s="39">
        <v>0</v>
      </c>
    </row>
    <row r="205" spans="1:8" ht="15">
      <c r="A205" s="45" t="s">
        <v>96</v>
      </c>
      <c r="B205" s="39">
        <v>2.4</v>
      </c>
      <c r="C205" s="40">
        <v>0</v>
      </c>
      <c r="D205" s="40">
        <v>5000</v>
      </c>
      <c r="E205" s="39">
        <v>2054</v>
      </c>
      <c r="F205" s="39">
        <v>0</v>
      </c>
      <c r="G205" s="39">
        <v>0</v>
      </c>
      <c r="H205" s="39">
        <v>0</v>
      </c>
    </row>
    <row r="206" spans="1:8" ht="15">
      <c r="A206" s="42"/>
      <c r="B206" s="39">
        <f>SUM(B204:B205)</f>
        <v>252.4</v>
      </c>
      <c r="C206" s="40">
        <f>SUM(C204:C205)</f>
        <v>200</v>
      </c>
      <c r="D206" s="40">
        <f>SUM(D204:D205)</f>
        <v>5000</v>
      </c>
      <c r="E206" s="39">
        <f>SUM(E204:E205)</f>
        <v>2054</v>
      </c>
      <c r="F206" s="39">
        <v>0</v>
      </c>
      <c r="G206" s="39">
        <v>0</v>
      </c>
      <c r="H206" s="39">
        <v>0</v>
      </c>
    </row>
    <row r="207" spans="1:8" ht="15">
      <c r="A207" s="42" t="s">
        <v>52</v>
      </c>
      <c r="B207" s="39"/>
      <c r="C207" s="40"/>
      <c r="D207" s="40"/>
      <c r="E207" s="39"/>
      <c r="F207" s="39"/>
      <c r="G207" s="39"/>
      <c r="H207" s="39"/>
    </row>
    <row r="208" spans="1:8" ht="15">
      <c r="A208" s="42" t="s">
        <v>53</v>
      </c>
      <c r="B208" s="6"/>
      <c r="C208" s="19"/>
      <c r="D208" s="19"/>
      <c r="E208" s="6"/>
      <c r="F208" s="6"/>
      <c r="G208" s="6"/>
      <c r="H208" s="6"/>
    </row>
    <row r="209" spans="1:8" ht="15">
      <c r="A209" s="45" t="s">
        <v>95</v>
      </c>
      <c r="B209" s="6">
        <v>313</v>
      </c>
      <c r="C209" s="19">
        <v>0</v>
      </c>
      <c r="D209" s="19">
        <v>0</v>
      </c>
      <c r="E209" s="6">
        <v>0</v>
      </c>
      <c r="F209" s="6">
        <v>0</v>
      </c>
      <c r="G209" s="6">
        <v>0</v>
      </c>
      <c r="H209" s="6">
        <v>0</v>
      </c>
    </row>
    <row r="210" spans="1:8" ht="15">
      <c r="A210" s="45" t="s">
        <v>96</v>
      </c>
      <c r="B210" s="6">
        <v>509985.26</v>
      </c>
      <c r="C210" s="19">
        <v>80332.24</v>
      </c>
      <c r="D210" s="19">
        <v>0</v>
      </c>
      <c r="E210" s="6">
        <v>0</v>
      </c>
      <c r="F210" s="6">
        <v>0</v>
      </c>
      <c r="G210" s="6">
        <v>0</v>
      </c>
      <c r="H210" s="6">
        <v>0</v>
      </c>
    </row>
    <row r="211" spans="1:8" ht="15">
      <c r="A211" s="42"/>
      <c r="B211" s="6">
        <f>SUM(B209:B210)</f>
        <v>510298.26</v>
      </c>
      <c r="C211" s="19">
        <f>SUM(C209:C210)</f>
        <v>80332.24</v>
      </c>
      <c r="D211" s="19">
        <v>0</v>
      </c>
      <c r="E211" s="6">
        <v>0</v>
      </c>
      <c r="F211" s="6">
        <v>0</v>
      </c>
      <c r="G211" s="6">
        <v>0</v>
      </c>
      <c r="H211" s="6">
        <v>0</v>
      </c>
    </row>
    <row r="212" spans="1:8" ht="15">
      <c r="A212" s="42" t="s">
        <v>54</v>
      </c>
      <c r="B212" s="6"/>
      <c r="C212" s="19"/>
      <c r="D212" s="19"/>
      <c r="E212" s="6"/>
      <c r="F212" s="6"/>
      <c r="G212" s="6"/>
      <c r="H212" s="6"/>
    </row>
    <row r="213" spans="1:8" ht="15">
      <c r="A213" s="42" t="s">
        <v>55</v>
      </c>
      <c r="B213" s="6"/>
      <c r="C213" s="19"/>
      <c r="D213" s="19"/>
      <c r="E213" s="6"/>
      <c r="F213" s="6"/>
      <c r="G213" s="6"/>
      <c r="H213" s="6"/>
    </row>
    <row r="214" spans="1:8" ht="15">
      <c r="A214" s="45" t="s">
        <v>95</v>
      </c>
      <c r="B214" s="6">
        <v>250</v>
      </c>
      <c r="C214" s="19">
        <v>0</v>
      </c>
      <c r="D214" s="19">
        <v>0</v>
      </c>
      <c r="E214" s="6">
        <v>0</v>
      </c>
      <c r="F214" s="6">
        <v>0</v>
      </c>
      <c r="G214" s="6">
        <v>0</v>
      </c>
      <c r="H214" s="6">
        <v>0</v>
      </c>
    </row>
    <row r="215" spans="1:8" ht="15">
      <c r="A215" s="45" t="s">
        <v>96</v>
      </c>
      <c r="B215" s="6">
        <v>1.2</v>
      </c>
      <c r="C215" s="19">
        <v>0</v>
      </c>
      <c r="D215" s="19">
        <v>5000</v>
      </c>
      <c r="E215" s="6">
        <v>0</v>
      </c>
      <c r="F215" s="6">
        <v>0</v>
      </c>
      <c r="G215" s="6">
        <v>0</v>
      </c>
      <c r="H215" s="6">
        <v>0</v>
      </c>
    </row>
    <row r="216" spans="1:8" ht="15">
      <c r="A216" s="42"/>
      <c r="B216" s="6">
        <f>SUM(B214:B215)</f>
        <v>251.2</v>
      </c>
      <c r="C216" s="19">
        <v>0</v>
      </c>
      <c r="D216" s="19">
        <f>SUM(D214:D215)</f>
        <v>5000</v>
      </c>
      <c r="E216" s="6">
        <f>SUM(E214:E215)</f>
        <v>0</v>
      </c>
      <c r="F216" s="6">
        <v>0</v>
      </c>
      <c r="G216" s="6">
        <v>0</v>
      </c>
      <c r="H216" s="6">
        <v>0</v>
      </c>
    </row>
    <row r="217" spans="1:8" ht="15">
      <c r="A217" s="42" t="s">
        <v>58</v>
      </c>
      <c r="B217" s="6"/>
      <c r="C217" s="19"/>
      <c r="D217" s="19"/>
      <c r="E217" s="6"/>
      <c r="F217" s="6"/>
      <c r="G217" s="6"/>
      <c r="H217" s="6"/>
    </row>
    <row r="218" spans="1:8" ht="15">
      <c r="A218" s="42" t="s">
        <v>59</v>
      </c>
      <c r="B218" s="6"/>
      <c r="C218" s="19"/>
      <c r="D218" s="19"/>
      <c r="E218" s="6"/>
      <c r="F218" s="6"/>
      <c r="G218" s="6"/>
      <c r="H218" s="6"/>
    </row>
    <row r="219" spans="1:8" ht="15">
      <c r="A219" s="45" t="s">
        <v>97</v>
      </c>
      <c r="B219" s="6">
        <v>0</v>
      </c>
      <c r="C219" s="19">
        <v>0</v>
      </c>
      <c r="D219" s="19">
        <v>372</v>
      </c>
      <c r="E219" s="6">
        <v>0</v>
      </c>
      <c r="F219" s="6">
        <v>372</v>
      </c>
      <c r="G219" s="6">
        <v>0</v>
      </c>
      <c r="H219" s="6">
        <v>0</v>
      </c>
    </row>
    <row r="220" spans="1:8" ht="15">
      <c r="A220" s="42"/>
      <c r="B220" s="6">
        <v>0</v>
      </c>
      <c r="C220" s="19">
        <v>0</v>
      </c>
      <c r="D220" s="19">
        <f>SUM(D219)</f>
        <v>372</v>
      </c>
      <c r="E220" s="6">
        <v>0</v>
      </c>
      <c r="F220" s="6">
        <v>372</v>
      </c>
      <c r="G220" s="6">
        <v>0</v>
      </c>
      <c r="H220" s="6">
        <v>0</v>
      </c>
    </row>
    <row r="221" spans="1:8" ht="15">
      <c r="A221" s="42" t="s">
        <v>56</v>
      </c>
      <c r="B221" s="6"/>
      <c r="C221" s="19"/>
      <c r="D221" s="19"/>
      <c r="E221" s="6"/>
      <c r="F221" s="6"/>
      <c r="G221" s="6"/>
      <c r="H221" s="6"/>
    </row>
    <row r="222" spans="1:8" ht="15">
      <c r="A222" s="42" t="s">
        <v>57</v>
      </c>
      <c r="B222" s="6"/>
      <c r="C222" s="19"/>
      <c r="D222" s="19"/>
      <c r="E222" s="6"/>
      <c r="F222" s="6"/>
      <c r="G222" s="6"/>
      <c r="H222" s="6"/>
    </row>
    <row r="223" spans="1:8" ht="15">
      <c r="A223" s="45" t="s">
        <v>96</v>
      </c>
      <c r="B223" s="6">
        <v>1.2</v>
      </c>
      <c r="C223" s="19">
        <v>0</v>
      </c>
      <c r="D223" s="19">
        <v>0</v>
      </c>
      <c r="E223" s="6">
        <v>0</v>
      </c>
      <c r="F223" s="6">
        <v>0</v>
      </c>
      <c r="G223" s="6">
        <v>0</v>
      </c>
      <c r="H223" s="6">
        <v>0</v>
      </c>
    </row>
    <row r="224" spans="1:8" ht="15">
      <c r="A224" s="42"/>
      <c r="B224" s="6">
        <f>SUM(B223)</f>
        <v>1.2</v>
      </c>
      <c r="C224" s="19">
        <v>0</v>
      </c>
      <c r="D224" s="19">
        <v>0</v>
      </c>
      <c r="E224" s="6">
        <v>0</v>
      </c>
      <c r="F224" s="6">
        <v>0</v>
      </c>
      <c r="G224" s="6">
        <v>0</v>
      </c>
      <c r="H224" s="6">
        <v>0</v>
      </c>
    </row>
    <row r="225" spans="1:8" ht="15">
      <c r="A225" s="42" t="s">
        <v>60</v>
      </c>
      <c r="B225" s="6"/>
      <c r="C225" s="19"/>
      <c r="D225" s="19"/>
      <c r="E225" s="6"/>
      <c r="F225" s="6"/>
      <c r="G225" s="6"/>
      <c r="H225" s="6"/>
    </row>
    <row r="226" spans="1:8" ht="15">
      <c r="A226" s="42" t="s">
        <v>61</v>
      </c>
      <c r="B226" s="6"/>
      <c r="C226" s="19"/>
      <c r="D226" s="19"/>
      <c r="E226" s="6"/>
      <c r="F226" s="6"/>
      <c r="G226" s="6"/>
      <c r="H226" s="6"/>
    </row>
    <row r="227" spans="1:8" ht="15">
      <c r="A227" s="45" t="s">
        <v>96</v>
      </c>
      <c r="B227" s="6">
        <v>0</v>
      </c>
      <c r="C227" s="19">
        <v>0</v>
      </c>
      <c r="D227" s="19">
        <v>4000</v>
      </c>
      <c r="E227" s="6">
        <v>10671</v>
      </c>
      <c r="F227" s="6">
        <v>13500</v>
      </c>
      <c r="G227" s="6">
        <v>0</v>
      </c>
      <c r="H227" s="6">
        <v>0</v>
      </c>
    </row>
    <row r="228" spans="1:8" ht="15">
      <c r="A228" s="42"/>
      <c r="B228" s="6">
        <f>SUM(B227)</f>
        <v>0</v>
      </c>
      <c r="C228" s="19">
        <f>SUM(C227)</f>
        <v>0</v>
      </c>
      <c r="D228" s="19">
        <f>SUM(D227)</f>
        <v>4000</v>
      </c>
      <c r="E228" s="6">
        <f>SUM(E227)</f>
        <v>10671</v>
      </c>
      <c r="F228" s="6">
        <v>13500</v>
      </c>
      <c r="G228" s="6">
        <v>0</v>
      </c>
      <c r="H228" s="6">
        <v>0</v>
      </c>
    </row>
    <row r="229" spans="1:8" ht="15">
      <c r="A229" s="42"/>
      <c r="B229" s="6"/>
      <c r="C229" s="19"/>
      <c r="D229" s="19"/>
      <c r="E229" s="6"/>
      <c r="F229" s="6"/>
      <c r="G229" s="6"/>
      <c r="H229" s="6"/>
    </row>
    <row r="230" spans="1:8" ht="15">
      <c r="A230" s="42" t="s">
        <v>62</v>
      </c>
      <c r="B230" s="6"/>
      <c r="C230" s="19"/>
      <c r="D230" s="19"/>
      <c r="E230" s="6"/>
      <c r="F230" s="6"/>
      <c r="G230" s="6"/>
      <c r="H230" s="6"/>
    </row>
    <row r="231" spans="1:8" ht="15">
      <c r="A231" s="42" t="s">
        <v>63</v>
      </c>
      <c r="B231" s="6"/>
      <c r="C231" s="19"/>
      <c r="D231" s="19"/>
      <c r="E231" s="6"/>
      <c r="F231" s="6"/>
      <c r="G231" s="6"/>
      <c r="H231" s="6"/>
    </row>
    <row r="232" spans="1:8" ht="15">
      <c r="A232" s="45" t="s">
        <v>95</v>
      </c>
      <c r="B232" s="6">
        <v>0</v>
      </c>
      <c r="C232" s="19">
        <v>0</v>
      </c>
      <c r="D232" s="19">
        <v>0</v>
      </c>
      <c r="E232" s="6">
        <v>0</v>
      </c>
      <c r="F232" s="6">
        <v>3000</v>
      </c>
      <c r="G232" s="6">
        <v>0</v>
      </c>
      <c r="H232" s="6">
        <v>0</v>
      </c>
    </row>
    <row r="233" spans="1:8" ht="15">
      <c r="A233" s="45" t="s">
        <v>96</v>
      </c>
      <c r="B233" s="6">
        <v>0</v>
      </c>
      <c r="C233" s="19">
        <v>0</v>
      </c>
      <c r="D233" s="19">
        <v>9000</v>
      </c>
      <c r="E233" s="6">
        <v>8800</v>
      </c>
      <c r="F233" s="6">
        <v>0</v>
      </c>
      <c r="G233" s="6">
        <v>15000</v>
      </c>
      <c r="H233" s="6">
        <v>15000</v>
      </c>
    </row>
    <row r="234" spans="1:8" ht="15">
      <c r="A234" s="42"/>
      <c r="B234" s="6">
        <v>0</v>
      </c>
      <c r="C234" s="19">
        <v>0</v>
      </c>
      <c r="D234" s="19">
        <f>SUM(D233)</f>
        <v>9000</v>
      </c>
      <c r="E234" s="6">
        <f>SUM(E233)</f>
        <v>8800</v>
      </c>
      <c r="F234" s="6">
        <v>3000</v>
      </c>
      <c r="G234" s="6">
        <v>15000</v>
      </c>
      <c r="H234" s="6">
        <v>15000</v>
      </c>
    </row>
    <row r="235" spans="1:8" ht="15">
      <c r="A235" s="42" t="s">
        <v>67</v>
      </c>
      <c r="B235" s="6"/>
      <c r="C235" s="19"/>
      <c r="D235" s="19"/>
      <c r="E235" s="6"/>
      <c r="F235" s="6"/>
      <c r="G235" s="6"/>
      <c r="H235" s="6"/>
    </row>
    <row r="236" spans="1:8" ht="15">
      <c r="A236" s="42" t="s">
        <v>68</v>
      </c>
      <c r="B236" s="6"/>
      <c r="C236" s="19"/>
      <c r="D236" s="19"/>
      <c r="E236" s="6"/>
      <c r="F236" s="6"/>
      <c r="G236" s="6"/>
      <c r="H236" s="6"/>
    </row>
    <row r="237" spans="1:8" ht="15">
      <c r="A237" s="45" t="s">
        <v>96</v>
      </c>
      <c r="B237" s="6">
        <v>1088.75</v>
      </c>
      <c r="C237" s="19">
        <v>0</v>
      </c>
      <c r="D237" s="19">
        <v>0</v>
      </c>
      <c r="E237" s="6">
        <v>0</v>
      </c>
      <c r="F237" s="6">
        <v>0</v>
      </c>
      <c r="G237" s="6">
        <v>0</v>
      </c>
      <c r="H237" s="6">
        <v>0</v>
      </c>
    </row>
    <row r="238" spans="1:8" ht="15">
      <c r="A238" s="42"/>
      <c r="B238" s="6">
        <f>SUM(B237)</f>
        <v>1088.75</v>
      </c>
      <c r="C238" s="19">
        <v>0</v>
      </c>
      <c r="D238" s="19">
        <v>0</v>
      </c>
      <c r="E238" s="6">
        <v>0</v>
      </c>
      <c r="F238" s="6">
        <v>0</v>
      </c>
      <c r="G238" s="6">
        <v>0</v>
      </c>
      <c r="H238" s="6">
        <v>0</v>
      </c>
    </row>
    <row r="239" spans="1:8" ht="15">
      <c r="A239" s="42" t="s">
        <v>72</v>
      </c>
      <c r="B239" s="6"/>
      <c r="C239" s="19"/>
      <c r="D239" s="19"/>
      <c r="E239" s="6"/>
      <c r="F239" s="6"/>
      <c r="G239" s="6"/>
      <c r="H239" s="6"/>
    </row>
    <row r="240" spans="1:8" ht="15">
      <c r="A240" s="42" t="s">
        <v>73</v>
      </c>
      <c r="B240" s="6"/>
      <c r="C240" s="19"/>
      <c r="D240" s="19"/>
      <c r="E240" s="6"/>
      <c r="F240" s="6"/>
      <c r="G240" s="6"/>
      <c r="H240" s="6"/>
    </row>
    <row r="241" spans="1:8" ht="15">
      <c r="A241" s="45" t="s">
        <v>95</v>
      </c>
      <c r="B241" s="6">
        <v>0</v>
      </c>
      <c r="C241" s="19">
        <v>0</v>
      </c>
      <c r="D241" s="19">
        <v>0</v>
      </c>
      <c r="E241" s="6">
        <v>0</v>
      </c>
      <c r="F241" s="6">
        <v>1500</v>
      </c>
      <c r="G241" s="6">
        <v>0</v>
      </c>
      <c r="H241" s="6">
        <v>0</v>
      </c>
    </row>
    <row r="242" spans="1:8" ht="15">
      <c r="A242" s="45" t="s">
        <v>96</v>
      </c>
      <c r="B242" s="6">
        <v>0</v>
      </c>
      <c r="C242" s="19">
        <v>0</v>
      </c>
      <c r="D242" s="19">
        <v>0</v>
      </c>
      <c r="E242" s="6">
        <v>0</v>
      </c>
      <c r="F242" s="6">
        <v>0</v>
      </c>
      <c r="G242" s="6">
        <v>20000</v>
      </c>
      <c r="H242" s="6">
        <v>20000</v>
      </c>
    </row>
    <row r="243" spans="1:8" ht="15">
      <c r="A243" s="45"/>
      <c r="B243" s="6"/>
      <c r="C243" s="19"/>
      <c r="D243" s="19"/>
      <c r="E243" s="6"/>
      <c r="F243" s="6">
        <f>SUM(F241:F242)</f>
        <v>1500</v>
      </c>
      <c r="G243" s="6">
        <f>SUM(G241:G242)</f>
        <v>20000</v>
      </c>
      <c r="H243" s="6">
        <f>SUM(H241:H242)</f>
        <v>20000</v>
      </c>
    </row>
    <row r="244" spans="1:8" ht="15">
      <c r="A244" s="42" t="s">
        <v>100</v>
      </c>
      <c r="B244" s="6"/>
      <c r="C244" s="19"/>
      <c r="D244" s="19"/>
      <c r="E244" s="6"/>
      <c r="F244" s="6"/>
      <c r="G244" s="6"/>
      <c r="H244" s="6"/>
    </row>
    <row r="245" spans="1:8" ht="15">
      <c r="A245" s="42" t="s">
        <v>101</v>
      </c>
      <c r="B245" s="6"/>
      <c r="C245" s="19"/>
      <c r="D245" s="19"/>
      <c r="E245" s="6"/>
      <c r="F245" s="6"/>
      <c r="G245" s="6"/>
      <c r="H245" s="6"/>
    </row>
    <row r="246" spans="1:8" ht="15">
      <c r="A246" s="38" t="s">
        <v>102</v>
      </c>
      <c r="B246" s="6">
        <v>0</v>
      </c>
      <c r="C246" s="19">
        <v>7936.2</v>
      </c>
      <c r="D246" s="19">
        <v>0</v>
      </c>
      <c r="E246" s="6">
        <v>0</v>
      </c>
      <c r="F246" s="6">
        <v>0</v>
      </c>
      <c r="G246" s="6">
        <v>0</v>
      </c>
      <c r="H246" s="6">
        <v>0</v>
      </c>
    </row>
    <row r="247" spans="1:8" ht="15">
      <c r="A247" s="42"/>
      <c r="B247" s="6">
        <v>0</v>
      </c>
      <c r="C247" s="19">
        <v>7936.2</v>
      </c>
      <c r="D247" s="19">
        <v>0</v>
      </c>
      <c r="E247" s="6">
        <v>0</v>
      </c>
      <c r="F247" s="6">
        <v>0</v>
      </c>
      <c r="G247" s="6">
        <v>0</v>
      </c>
      <c r="H247" s="6">
        <v>0</v>
      </c>
    </row>
    <row r="248" spans="1:8" ht="15">
      <c r="A248" s="25" t="s">
        <v>24</v>
      </c>
      <c r="B248" s="28">
        <f>SUM(B201+B206+B211+B216+B220+B224+B228+B234+B238)</f>
        <v>513454.52</v>
      </c>
      <c r="C248" s="29">
        <f>SUM(C196+C201+C206+C211+C216+C220+C224+C228+C234+C238+C247)</f>
        <v>159811.26</v>
      </c>
      <c r="D248" s="29">
        <f>SUM(D196+D201+D206+D211+D216+D220+D224+D228+D234+D238)</f>
        <v>118372</v>
      </c>
      <c r="E248" s="28">
        <f>SUM(E201+E206+E211+E216+E220+E224+E228+E234+E238)</f>
        <v>137117</v>
      </c>
      <c r="F248" s="28">
        <f>SUM(F196+F201+F220+F228+F234+F243)</f>
        <v>73502</v>
      </c>
      <c r="G248" s="28">
        <f>SUM(G234+G242)</f>
        <v>35000</v>
      </c>
      <c r="H248" s="28">
        <f>SUM(H234+H242)</f>
        <v>35000</v>
      </c>
    </row>
    <row r="249" spans="1:8" ht="15">
      <c r="A249" s="1"/>
      <c r="B249" s="6"/>
      <c r="C249" s="19"/>
      <c r="D249" s="19"/>
      <c r="E249" s="6"/>
      <c r="F249" s="6"/>
      <c r="G249" s="6"/>
      <c r="H249" s="6"/>
    </row>
    <row r="250" spans="1:8" ht="15">
      <c r="A250" s="1"/>
      <c r="B250" s="6"/>
      <c r="C250" s="19"/>
      <c r="D250" s="19"/>
      <c r="E250" s="6"/>
      <c r="F250" s="6"/>
      <c r="G250" s="6"/>
      <c r="H250" s="6"/>
    </row>
    <row r="251" spans="1:8" ht="15">
      <c r="A251" s="4" t="s">
        <v>8</v>
      </c>
      <c r="B251" s="7">
        <f aca="true" t="shared" si="10" ref="B251:H251">SUM(B189+B248)</f>
        <v>1256060.7</v>
      </c>
      <c r="C251" s="20">
        <f t="shared" si="10"/>
        <v>930549.7800000001</v>
      </c>
      <c r="D251" s="20">
        <f t="shared" si="10"/>
        <v>918957</v>
      </c>
      <c r="E251" s="7">
        <f t="shared" si="10"/>
        <v>922594</v>
      </c>
      <c r="F251" s="7">
        <f t="shared" si="10"/>
        <v>910942</v>
      </c>
      <c r="G251" s="7">
        <f t="shared" si="10"/>
        <v>900057</v>
      </c>
      <c r="H251" s="7">
        <f t="shared" si="10"/>
        <v>908931</v>
      </c>
    </row>
    <row r="252" spans="2:8" ht="15">
      <c r="B252" s="8"/>
      <c r="C252" s="8"/>
      <c r="D252" s="8"/>
      <c r="E252" s="23"/>
      <c r="F252" s="8"/>
      <c r="G252" s="8"/>
      <c r="H252" s="8"/>
    </row>
    <row r="253" spans="1:8" ht="15">
      <c r="A253" s="5" t="s">
        <v>9</v>
      </c>
      <c r="B253" s="9">
        <f aca="true" t="shared" si="11" ref="B253:H253">B17-B251</f>
        <v>76907.08999999985</v>
      </c>
      <c r="C253" s="21">
        <f t="shared" si="11"/>
        <v>64360.519999999786</v>
      </c>
      <c r="D253" s="21">
        <f t="shared" si="11"/>
        <v>137</v>
      </c>
      <c r="E253" s="9">
        <f t="shared" si="11"/>
        <v>0</v>
      </c>
      <c r="F253" s="9">
        <f t="shared" si="11"/>
        <v>300</v>
      </c>
      <c r="G253" s="9">
        <f t="shared" si="11"/>
        <v>25055</v>
      </c>
      <c r="H253" s="9">
        <f t="shared" si="11"/>
        <v>59147</v>
      </c>
    </row>
    <row r="257" ht="15">
      <c r="A257" t="s">
        <v>104</v>
      </c>
    </row>
    <row r="269" ht="15">
      <c r="A269" t="s">
        <v>18</v>
      </c>
    </row>
  </sheetData>
  <sheetProtection/>
  <mergeCells count="1">
    <mergeCell ref="A2:H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CHOVANÍKOVÁ Helena</cp:lastModifiedBy>
  <cp:lastPrinted>2014-12-05T13:39:41Z</cp:lastPrinted>
  <dcterms:created xsi:type="dcterms:W3CDTF">2012-08-06T08:22:07Z</dcterms:created>
  <dcterms:modified xsi:type="dcterms:W3CDTF">2017-05-09T08:56:55Z</dcterms:modified>
  <cp:category/>
  <cp:version/>
  <cp:contentType/>
  <cp:contentStatus/>
</cp:coreProperties>
</file>